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320" windowHeight="4830" activeTab="2"/>
  </bookViews>
  <sheets>
    <sheet name="Quality Factors" sheetId="1" r:id="rId1"/>
    <sheet name="Tasks Tracking" sheetId="2" r:id="rId2"/>
    <sheet name="Data Total" sheetId="3" r:id="rId3"/>
    <sheet name="Quality Card" sheetId="4" r:id="rId4"/>
    <sheet name="Defects Tracking" sheetId="5" r:id="rId5"/>
  </sheets>
  <definedNames>
    <definedName name="_xlnm.Print_Area" localSheetId="3">'Quality Card'!$A$4:$N$35</definedName>
  </definedNames>
  <calcPr fullCalcOnLoad="1"/>
</workbook>
</file>

<file path=xl/sharedStrings.xml><?xml version="1.0" encoding="utf-8"?>
<sst xmlns="http://schemas.openxmlformats.org/spreadsheetml/2006/main" count="122" uniqueCount="99">
  <si>
    <t>Working</t>
  </si>
  <si>
    <t>John</t>
  </si>
  <si>
    <t>Robin</t>
  </si>
  <si>
    <t>Sonia</t>
  </si>
  <si>
    <t>Jacky</t>
  </si>
  <si>
    <t>Average</t>
  </si>
  <si>
    <t>Quality factors coverage</t>
  </si>
  <si>
    <t>Total</t>
  </si>
  <si>
    <t>Finished</t>
  </si>
  <si>
    <t>ToDo</t>
  </si>
  <si>
    <t>Defects status</t>
  </si>
  <si>
    <t>Estimated</t>
  </si>
  <si>
    <t>Find</t>
  </si>
  <si>
    <t>Fixed</t>
  </si>
  <si>
    <t>Open</t>
  </si>
  <si>
    <t>Voter</t>
  </si>
  <si>
    <t>Max</t>
  </si>
  <si>
    <t>Rate</t>
  </si>
  <si>
    <t>Targets</t>
  </si>
  <si>
    <t>Defects Cause Analysis</t>
  </si>
  <si>
    <t>Cause Root</t>
  </si>
  <si>
    <t>Defects Number</t>
  </si>
  <si>
    <t>percentage</t>
  </si>
  <si>
    <t>Date</t>
  </si>
  <si>
    <t>Baseline Hrs Remaining</t>
  </si>
  <si>
    <t>Actual Hrs Remaining</t>
  </si>
  <si>
    <t>Work Hours Estimated</t>
  </si>
  <si>
    <t>Hours per day</t>
  </si>
  <si>
    <t>Total Days</t>
  </si>
  <si>
    <t>Total Hours</t>
  </si>
  <si>
    <t>1、Quality factors coverage</t>
  </si>
  <si>
    <t>Quality votes</t>
  </si>
  <si>
    <t>3、Quality votes</t>
  </si>
  <si>
    <t>4、Quality votes</t>
  </si>
  <si>
    <t>To be analysed</t>
  </si>
  <si>
    <t>To be tested</t>
  </si>
  <si>
    <t>To be check</t>
  </si>
  <si>
    <t>Tester</t>
  </si>
  <si>
    <t>Todo 1</t>
  </si>
  <si>
    <t>Todo 2</t>
  </si>
  <si>
    <t>No.</t>
  </si>
  <si>
    <t>Count</t>
  </si>
  <si>
    <t>Tasks Tracking</t>
  </si>
  <si>
    <t>Benefit  / Penalty Scale 1 (low) - 9 (high)</t>
  </si>
  <si>
    <t>ID</t>
  </si>
  <si>
    <t>Relative Penalty</t>
  </si>
  <si>
    <t>Total Value</t>
  </si>
  <si>
    <t>Value %</t>
  </si>
  <si>
    <t>Estimate</t>
  </si>
  <si>
    <t>Cost %</t>
  </si>
  <si>
    <t>*** Priority</t>
  </si>
  <si>
    <t xml:space="preserve"> </t>
  </si>
  <si>
    <t>TOTALS</t>
  </si>
  <si>
    <t>*** Priority is calculated using Relative Weighting Approach</t>
  </si>
  <si>
    <t>Relative Benefit</t>
  </si>
  <si>
    <t>Quality Factors</t>
  </si>
  <si>
    <t>Category</t>
  </si>
  <si>
    <t>Source</t>
  </si>
  <si>
    <t>Sprint</t>
  </si>
  <si>
    <t>WHO?</t>
  </si>
  <si>
    <t>Quality Backlog</t>
  </si>
  <si>
    <t>Quality Sprint Backlog</t>
  </si>
  <si>
    <t>Status</t>
  </si>
  <si>
    <t>Sprint No.</t>
  </si>
  <si>
    <t>Day 2</t>
  </si>
  <si>
    <t>Day 3</t>
  </si>
  <si>
    <t>Day 5</t>
  </si>
  <si>
    <t>Day 6</t>
  </si>
  <si>
    <t>Day 7</t>
  </si>
  <si>
    <t>Day 8</t>
  </si>
  <si>
    <t>Day 9</t>
  </si>
  <si>
    <t>Day 10</t>
  </si>
  <si>
    <t>Actual Hrs Remaining</t>
  </si>
  <si>
    <t>Baseline Hrs Remaining</t>
  </si>
  <si>
    <t>Defects</t>
  </si>
  <si>
    <t>Sprint Period:</t>
  </si>
  <si>
    <t>Hours/day</t>
  </si>
  <si>
    <t>Day 4</t>
  </si>
  <si>
    <t>Day 1</t>
  </si>
  <si>
    <r>
      <t>2、</t>
    </r>
    <r>
      <rPr>
        <sz val="11"/>
        <color indexed="8"/>
        <rFont val="宋体"/>
        <family val="0"/>
      </rPr>
      <t>Defects cause analysis</t>
    </r>
  </si>
  <si>
    <t>6、Defects status</t>
  </si>
  <si>
    <t>5、Burn down chart</t>
  </si>
  <si>
    <t>Nanna</t>
  </si>
  <si>
    <t>Koko</t>
  </si>
  <si>
    <t>Johnson</t>
  </si>
  <si>
    <t>Bill</t>
  </si>
  <si>
    <t>all</t>
  </si>
  <si>
    <t>Ivy</t>
  </si>
  <si>
    <t>搭建Redmine发布环境build Redmine release environment</t>
  </si>
  <si>
    <t>编写测试纲要write the testing outline</t>
  </si>
  <si>
    <t>第一轮测试the first round of testing</t>
  </si>
  <si>
    <t>第二轮测试the second round of testing</t>
  </si>
  <si>
    <t>第三轮测试the third round of testing</t>
  </si>
  <si>
    <t>系统system</t>
  </si>
  <si>
    <t>Redmine V0.8.3.stable (MySQL) Quality Card(5-22)</t>
  </si>
  <si>
    <t>Defect type A</t>
  </si>
  <si>
    <t>Defect type B</t>
  </si>
  <si>
    <t>Defect type C</t>
  </si>
  <si>
    <t>Defect type 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</si>
</sst>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\-mmm\-yyyy"/>
    <numFmt numFmtId="178" formatCode="mmm/yyyy"/>
    <numFmt numFmtId="179" formatCode="0_);\(0\)"/>
    <numFmt numFmtId="180" formatCode="0_ 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i/>
      <sz val="9"/>
      <name val="Arial"/>
      <family val="2"/>
    </font>
    <font>
      <b/>
      <sz val="2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宋体"/>
      <family val="0"/>
    </font>
    <font>
      <sz val="8"/>
      <color indexed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.2"/>
      <color indexed="8"/>
      <name val="宋体"/>
      <family val="0"/>
    </font>
    <font>
      <sz val="18"/>
      <color indexed="9"/>
      <name val="MS Reference Sans Serif"/>
      <family val="2"/>
    </font>
    <font>
      <b/>
      <sz val="16"/>
      <color indexed="62"/>
      <name val="Calibri"/>
      <family val="2"/>
    </font>
    <font>
      <b/>
      <sz val="16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18" borderId="0" xfId="0" applyFont="1" applyFill="1" applyAlignment="1">
      <alignment/>
    </xf>
    <xf numFmtId="0" fontId="6" fillId="18" borderId="13" xfId="0" applyFont="1" applyFill="1" applyBorder="1" applyAlignment="1">
      <alignment/>
    </xf>
    <xf numFmtId="0" fontId="6" fillId="18" borderId="13" xfId="0" applyFont="1" applyFill="1" applyBorder="1" applyAlignment="1">
      <alignment wrapText="1"/>
    </xf>
    <xf numFmtId="0" fontId="6" fillId="18" borderId="13" xfId="0" applyFont="1" applyFill="1" applyBorder="1" applyAlignment="1">
      <alignment textRotation="90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9" fillId="18" borderId="13" xfId="0" applyFont="1" applyFill="1" applyBorder="1" applyAlignment="1">
      <alignment/>
    </xf>
    <xf numFmtId="0" fontId="9" fillId="18" borderId="13" xfId="0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/>
    </xf>
    <xf numFmtId="0" fontId="10" fillId="11" borderId="15" xfId="0" applyFont="1" applyFill="1" applyBorder="1" applyAlignment="1">
      <alignment/>
    </xf>
    <xf numFmtId="177" fontId="12" fillId="18" borderId="16" xfId="0" applyNumberFormat="1" applyFont="1" applyFill="1" applyBorder="1" applyAlignment="1">
      <alignment vertical="center" textRotation="60"/>
    </xf>
    <xf numFmtId="0" fontId="5" fillId="11" borderId="13" xfId="0" applyFont="1" applyFill="1" applyBorder="1" applyAlignment="1">
      <alignment/>
    </xf>
    <xf numFmtId="0" fontId="6" fillId="18" borderId="17" xfId="0" applyFont="1" applyFill="1" applyBorder="1" applyAlignment="1">
      <alignment/>
    </xf>
    <xf numFmtId="177" fontId="12" fillId="18" borderId="18" xfId="0" applyNumberFormat="1" applyFont="1" applyFill="1" applyBorder="1" applyAlignment="1">
      <alignment vertical="center" textRotation="60"/>
    </xf>
    <xf numFmtId="0" fontId="5" fillId="11" borderId="15" xfId="0" applyFont="1" applyFill="1" applyBorder="1" applyAlignment="1">
      <alignment/>
    </xf>
    <xf numFmtId="0" fontId="5" fillId="11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16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0" fillId="16" borderId="13" xfId="0" applyFill="1" applyBorder="1" applyAlignment="1">
      <alignment vertical="center"/>
    </xf>
    <xf numFmtId="10" fontId="0" fillId="0" borderId="13" xfId="0" applyNumberFormat="1" applyBorder="1" applyAlignment="1">
      <alignment vertical="center"/>
    </xf>
    <xf numFmtId="0" fontId="0" fillId="16" borderId="19" xfId="0" applyFill="1" applyBorder="1" applyAlignment="1">
      <alignment vertical="center"/>
    </xf>
    <xf numFmtId="0" fontId="0" fillId="16" borderId="17" xfId="0" applyFill="1" applyBorder="1" applyAlignment="1">
      <alignment vertical="center"/>
    </xf>
    <xf numFmtId="0" fontId="0" fillId="16" borderId="20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8" fillId="0" borderId="13" xfId="0" applyFont="1" applyFill="1" applyBorder="1" applyAlignment="1">
      <alignment/>
    </xf>
    <xf numFmtId="10" fontId="0" fillId="0" borderId="13" xfId="0" applyNumberFormat="1" applyBorder="1" applyAlignment="1">
      <alignment vertical="center"/>
    </xf>
    <xf numFmtId="14" fontId="0" fillId="0" borderId="13" xfId="0" applyNumberForma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80" fontId="0" fillId="0" borderId="13" xfId="0" applyNumberFormat="1" applyBorder="1" applyAlignment="1">
      <alignment vertical="center"/>
    </xf>
    <xf numFmtId="0" fontId="4" fillId="11" borderId="15" xfId="0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0" fontId="4" fillId="11" borderId="15" xfId="0" applyFont="1" applyFill="1" applyBorder="1" applyAlignment="1">
      <alignment horizontal="left"/>
    </xf>
    <xf numFmtId="0" fontId="4" fillId="11" borderId="21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275"/>
          <c:w val="0.968"/>
          <c:h val="0.78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Total'!$B$3</c:f>
              <c:strCache>
                <c:ptCount val="1"/>
                <c:pt idx="0">
                  <c:v>Finished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Total'!$B$4</c:f>
              <c:numCache/>
            </c:numRef>
          </c:val>
        </c:ser>
        <c:ser>
          <c:idx val="1"/>
          <c:order val="1"/>
          <c:tx>
            <c:strRef>
              <c:f>'Data Total'!$C$3</c:f>
              <c:strCache>
                <c:ptCount val="1"/>
                <c:pt idx="0">
                  <c:v>Working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Total'!$C$4</c:f>
              <c:numCache/>
            </c:numRef>
          </c:val>
        </c:ser>
        <c:ser>
          <c:idx val="2"/>
          <c:order val="2"/>
          <c:tx>
            <c:strRef>
              <c:f>'Data Total'!$D$3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Total'!$D$4</c:f>
              <c:numCache/>
            </c:numRef>
          </c:val>
        </c:ser>
        <c:overlap val="100"/>
        <c:axId val="3984278"/>
        <c:axId val="35858503"/>
      </c:barChart>
      <c:catAx>
        <c:axId val="3984278"/>
        <c:scaling>
          <c:orientation val="minMax"/>
        </c:scaling>
        <c:axPos val="l"/>
        <c:delete val="1"/>
        <c:majorTickMark val="out"/>
        <c:minorTickMark val="none"/>
        <c:tickLblPos val="nextTo"/>
        <c:crossAx val="35858503"/>
        <c:crosses val="autoZero"/>
        <c:auto val="1"/>
        <c:lblOffset val="100"/>
        <c:tickLblSkip val="1"/>
        <c:noMultiLvlLbl val="0"/>
      </c:catAx>
      <c:valAx>
        <c:axId val="35858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2925"/>
          <c:h val="0.88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>
                <c:ptCount val="6"/>
                <c:pt idx="0">
                  <c:v>Koko</c:v>
                </c:pt>
                <c:pt idx="1">
                  <c:v>Johnson</c:v>
                </c:pt>
                <c:pt idx="2">
                  <c:v>Nanna</c:v>
                </c:pt>
                <c:pt idx="3">
                  <c:v>Ivy</c:v>
                </c:pt>
                <c:pt idx="4">
                  <c:v>Bill</c:v>
                </c:pt>
              </c:strCache>
            </c:strRef>
          </c:cat>
          <c:val>
            <c:numRef>
              <c:f>'Data Total'!$D$14:$D$19</c:f>
              <c:numCache>
                <c:ptCount val="6"/>
                <c:pt idx="0">
                  <c:v>80</c:v>
                </c:pt>
                <c:pt idx="1">
                  <c:v>85</c:v>
                </c:pt>
                <c:pt idx="2">
                  <c:v>88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ser>
          <c:idx val="1"/>
          <c:order val="1"/>
          <c:tx>
            <c:strRef>
              <c:f>'Data Total'!$E$13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>
                <c:ptCount val="6"/>
                <c:pt idx="0">
                  <c:v>Koko</c:v>
                </c:pt>
                <c:pt idx="1">
                  <c:v>Johnson</c:v>
                </c:pt>
                <c:pt idx="2">
                  <c:v>Nanna</c:v>
                </c:pt>
                <c:pt idx="3">
                  <c:v>Ivy</c:v>
                </c:pt>
                <c:pt idx="4">
                  <c:v>Bill</c:v>
                </c:pt>
              </c:strCache>
            </c:strRef>
          </c:cat>
          <c:val>
            <c:numRef>
              <c:f>'Data Total'!$E$14:$E$19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overlap val="100"/>
        <c:axId val="44313434"/>
        <c:axId val="63276587"/>
      </c:barChart>
      <c:catAx>
        <c:axId val="4431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6587"/>
        <c:crosses val="autoZero"/>
        <c:auto val="1"/>
        <c:lblOffset val="100"/>
        <c:tickLblSkip val="1"/>
        <c:noMultiLvlLbl val="0"/>
      </c:catAx>
      <c:valAx>
        <c:axId val="63276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65"/>
          <c:w val="0.836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Total'!$C$13</c:f>
              <c:strCache>
                <c:ptCount val="1"/>
                <c:pt idx="0">
                  <c:v>Targets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'Data Total'!$B$20</c:f>
              <c:strCache>
                <c:ptCount val="1"/>
                <c:pt idx="0">
                  <c:v>Average</c:v>
                </c:pt>
              </c:strCache>
            </c:strRef>
          </c:cat>
          <c:val>
            <c:numRef>
              <c:f>'Data Total'!$C$20</c:f>
              <c:numCache>
                <c:ptCount val="1"/>
                <c:pt idx="0">
                  <c:v>94</c:v>
                </c:pt>
              </c:numCache>
            </c:numRef>
          </c:val>
        </c:ser>
        <c:ser>
          <c:idx val="1"/>
          <c:order val="1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'Data Total'!$B$20</c:f>
              <c:strCache>
                <c:ptCount val="1"/>
                <c:pt idx="0">
                  <c:v>Average</c:v>
                </c:pt>
              </c:strCache>
            </c:strRef>
          </c:cat>
          <c:val>
            <c:numRef>
              <c:f>'Data Total'!$D$20</c:f>
              <c:numCache>
                <c:ptCount val="1"/>
                <c:pt idx="0">
                  <c:v>86.6</c:v>
                </c:pt>
              </c:numCache>
            </c:numRef>
          </c:val>
        </c:ser>
        <c:overlap val="100"/>
        <c:axId val="32618372"/>
        <c:axId val="25129893"/>
      </c:barChart>
      <c:catAx>
        <c:axId val="32618372"/>
        <c:scaling>
          <c:orientation val="minMax"/>
        </c:scaling>
        <c:axPos val="b"/>
        <c:delete val="1"/>
        <c:majorTickMark val="out"/>
        <c:minorTickMark val="none"/>
        <c:tickLblPos val="nextTo"/>
        <c:crossAx val="25129893"/>
        <c:crosses val="autoZero"/>
        <c:auto val="1"/>
        <c:lblOffset val="100"/>
        <c:tickLblSkip val="1"/>
        <c:noMultiLvlLbl val="0"/>
      </c:catAx>
      <c:valAx>
        <c:axId val="251298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8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675"/>
          <c:w val="0.92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Total'!$C$24</c:f>
              <c:strCache>
                <c:ptCount val="1"/>
                <c:pt idx="0">
                  <c:v>Defects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Total'!$B$25:$B$31</c:f>
              <c:strCache>
                <c:ptCount val="7"/>
                <c:pt idx="0">
                  <c:v>A类问题</c:v>
                </c:pt>
                <c:pt idx="1">
                  <c:v>B类问题</c:v>
                </c:pt>
                <c:pt idx="2">
                  <c:v>C类问题</c:v>
                </c:pt>
                <c:pt idx="3">
                  <c:v>D类问题</c:v>
                </c:pt>
              </c:strCache>
            </c:strRef>
          </c:cat>
          <c:val>
            <c:numRef>
              <c:f>'Data Total'!$C$25:$C$31</c:f>
              <c:numCache>
                <c:ptCount val="7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4842446"/>
        <c:axId val="22255423"/>
      </c:barChart>
      <c:lineChart>
        <c:grouping val="standard"/>
        <c:varyColors val="0"/>
        <c:ser>
          <c:idx val="1"/>
          <c:order val="1"/>
          <c:tx>
            <c:strRef>
              <c:f>'Data Total'!$D$24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Total'!$B$25:$B$31</c:f>
              <c:strCache>
                <c:ptCount val="7"/>
                <c:pt idx="0">
                  <c:v>A类问题</c:v>
                </c:pt>
                <c:pt idx="1">
                  <c:v>B类问题</c:v>
                </c:pt>
                <c:pt idx="2">
                  <c:v>C类问题</c:v>
                </c:pt>
                <c:pt idx="3">
                  <c:v>D类问题</c:v>
                </c:pt>
              </c:strCache>
            </c:strRef>
          </c:cat>
          <c:val>
            <c:numRef>
              <c:f>'Data Total'!$D$25:$D$31</c:f>
              <c:numCache>
                <c:ptCount val="7"/>
                <c:pt idx="0">
                  <c:v>0.24</c:v>
                </c:pt>
                <c:pt idx="1">
                  <c:v>0.4</c:v>
                </c:pt>
                <c:pt idx="2">
                  <c:v>0.16</c:v>
                </c:pt>
                <c:pt idx="3">
                  <c:v>0.2</c:v>
                </c:pt>
              </c:numCache>
            </c:numRef>
          </c:val>
          <c:smooth val="0"/>
        </c:ser>
        <c:axId val="66081080"/>
        <c:axId val="57858809"/>
      </c:lineChart>
      <c:catAx>
        <c:axId val="2484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2446"/>
        <c:crossesAt val="1"/>
        <c:crossBetween val="between"/>
        <c:dispUnits/>
      </c:valAx>
      <c:catAx>
        <c:axId val="66081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7858809"/>
        <c:crosses val="autoZero"/>
        <c:auto val="1"/>
        <c:lblOffset val="100"/>
        <c:tickLblSkip val="1"/>
        <c:noMultiLvlLbl val="0"/>
      </c:catAx>
      <c:valAx>
        <c:axId val="5785880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8347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'Data Total'!$C$39</c:f>
              <c:strCache>
                <c:ptCount val="1"/>
                <c:pt idx="0">
                  <c:v>Baseline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>
                <c:ptCount val="3"/>
                <c:pt idx="0">
                  <c:v>39945</c:v>
                </c:pt>
                <c:pt idx="1">
                  <c:v>39946</c:v>
                </c:pt>
                <c:pt idx="2">
                  <c:v>39947</c:v>
                </c:pt>
              </c:strCache>
            </c:strRef>
          </c:cat>
          <c:val>
            <c:numRef>
              <c:f>'Data Total'!$C$40:$C$42</c:f>
              <c:numCache>
                <c:ptCount val="3"/>
                <c:pt idx="0">
                  <c:v>131.2</c:v>
                </c:pt>
                <c:pt idx="1">
                  <c:v>136</c:v>
                </c:pt>
                <c:pt idx="2">
                  <c:v>140.8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Total'!$D$39</c:f>
              <c:strCache>
                <c:ptCount val="1"/>
                <c:pt idx="0">
                  <c:v>Actual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>
                <c:ptCount val="3"/>
                <c:pt idx="0">
                  <c:v>39945</c:v>
                </c:pt>
                <c:pt idx="1">
                  <c:v>39946</c:v>
                </c:pt>
                <c:pt idx="2">
                  <c:v>39947</c:v>
                </c:pt>
              </c:strCache>
            </c:strRef>
          </c:cat>
          <c:val>
            <c:numRef>
              <c:f>'Data Total'!$D$40:$D$42</c:f>
              <c:numCache>
                <c:ptCount val="3"/>
                <c:pt idx="0">
                  <c:v>286.4</c:v>
                </c:pt>
                <c:pt idx="1">
                  <c:v>320</c:v>
                </c:pt>
                <c:pt idx="2">
                  <c:v>353.6</c:v>
                </c:pt>
              </c:numCache>
            </c:numRef>
          </c:val>
          <c:smooth val="0"/>
        </c:ser>
        <c:marker val="1"/>
        <c:axId val="50967234"/>
        <c:axId val="56051923"/>
      </c:lineChart>
      <c:dateAx>
        <c:axId val="509672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192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051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7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275"/>
          <c:w val="0.908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Total'!$B$8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Total'!$B$9</c:f>
              <c:numCache/>
            </c:numRef>
          </c:val>
        </c:ser>
        <c:ser>
          <c:idx val="1"/>
          <c:order val="1"/>
          <c:tx>
            <c:strRef>
              <c:f>'Data Total'!$C$8</c:f>
              <c:strCache>
                <c:ptCount val="1"/>
                <c:pt idx="0">
                  <c:v>Find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Total'!$C$9</c:f>
              <c:numCache/>
            </c:numRef>
          </c:val>
        </c:ser>
        <c:ser>
          <c:idx val="2"/>
          <c:order val="2"/>
          <c:tx>
            <c:strRef>
              <c:f>'Data Total'!$D$8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Total'!$D$9</c:f>
              <c:numCache/>
            </c:numRef>
          </c:val>
        </c:ser>
        <c:overlap val="100"/>
        <c:axId val="54291072"/>
        <c:axId val="18857601"/>
      </c:barChart>
      <c:catAx>
        <c:axId val="54291072"/>
        <c:scaling>
          <c:orientation val="minMax"/>
        </c:scaling>
        <c:axPos val="l"/>
        <c:delete val="1"/>
        <c:majorTickMark val="out"/>
        <c:minorTickMark val="none"/>
        <c:tickLblPos val="nextTo"/>
        <c:crossAx val="18857601"/>
        <c:crosses val="autoZero"/>
        <c:auto val="1"/>
        <c:lblOffset val="100"/>
        <c:tickLblSkip val="1"/>
        <c:noMultiLvlLbl val="0"/>
      </c:catAx>
      <c:valAx>
        <c:axId val="18857601"/>
        <c:scaling>
          <c:orientation val="minMax"/>
          <c:max val="60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2910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085"/>
          <c:w val="0.132"/>
          <c:h val="0.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3"/>
          <c:w val="0.83325"/>
          <c:h val="0.88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/>
            </c:strRef>
          </c:cat>
          <c:val>
            <c:numRef>
              <c:f>'Data Total'!$D$14:$D$19</c:f>
              <c:numCache/>
            </c:numRef>
          </c:val>
        </c:ser>
        <c:ser>
          <c:idx val="1"/>
          <c:order val="1"/>
          <c:tx>
            <c:strRef>
              <c:f>'Data Total'!$E$13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Total'!$B$14:$B$19</c:f>
              <c:strCache/>
            </c:strRef>
          </c:cat>
          <c:val>
            <c:numRef>
              <c:f>'Data Total'!$E$14:$E$19</c:f>
              <c:numCache/>
            </c:numRef>
          </c:val>
        </c:ser>
        <c:overlap val="100"/>
        <c:axId val="35500682"/>
        <c:axId val="51070683"/>
      </c:barChart>
      <c:catAx>
        <c:axId val="35500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0683"/>
        <c:crosses val="autoZero"/>
        <c:auto val="1"/>
        <c:lblOffset val="100"/>
        <c:tickLblSkip val="1"/>
        <c:noMultiLvlLbl val="0"/>
      </c:catAx>
      <c:valAx>
        <c:axId val="510706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500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4975"/>
          <c:w val="0.6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Total'!$C$13</c:f>
              <c:strCache>
                <c:ptCount val="1"/>
                <c:pt idx="0">
                  <c:v>Targets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Total'!$B$20</c:f>
              <c:strCache/>
            </c:strRef>
          </c:cat>
          <c:val>
            <c:numRef>
              <c:f>'Data Total'!$C$20</c:f>
              <c:numCache/>
            </c:numRef>
          </c:val>
        </c:ser>
        <c:ser>
          <c:idx val="1"/>
          <c:order val="1"/>
          <c:tx>
            <c:strRef>
              <c:f>'Data Total'!$D$13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Total'!$B$20</c:f>
              <c:strCache/>
            </c:strRef>
          </c:cat>
          <c:val>
            <c:numRef>
              <c:f>'Data Total'!$D$20</c:f>
              <c:numCache/>
            </c:numRef>
          </c:val>
        </c:ser>
        <c:overlap val="100"/>
        <c:axId val="56982964"/>
        <c:axId val="43084629"/>
      </c:barChart>
      <c:catAx>
        <c:axId val="56982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3084629"/>
        <c:crosses val="autoZero"/>
        <c:auto val="1"/>
        <c:lblOffset val="100"/>
        <c:tickLblSkip val="1"/>
        <c:noMultiLvlLbl val="0"/>
      </c:catAx>
      <c:valAx>
        <c:axId val="430846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2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2475"/>
          <c:w val="0.271"/>
          <c:h val="0.4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275"/>
          <c:w val="0.931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Total'!$C$24</c:f>
              <c:strCache>
                <c:ptCount val="1"/>
                <c:pt idx="0">
                  <c:v>Defects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Total'!$B$25:$B$31</c:f>
              <c:strCache/>
            </c:strRef>
          </c:cat>
          <c:val>
            <c:numRef>
              <c:f>'Data Total'!$C$25:$C$31</c:f>
              <c:numCache/>
            </c:numRef>
          </c:val>
        </c:ser>
        <c:axId val="52217342"/>
        <c:axId val="194031"/>
      </c:barChart>
      <c:lineChart>
        <c:grouping val="standard"/>
        <c:varyColors val="0"/>
        <c:ser>
          <c:idx val="1"/>
          <c:order val="1"/>
          <c:tx>
            <c:strRef>
              <c:f>'Data Total'!$D$24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Total'!$B$25:$B$31</c:f>
              <c:strCache/>
            </c:strRef>
          </c:cat>
          <c:val>
            <c:numRef>
              <c:f>'Data Total'!$D$25:$D$31</c:f>
              <c:numCache/>
            </c:numRef>
          </c:val>
          <c:smooth val="0"/>
        </c:ser>
        <c:axId val="1746280"/>
        <c:axId val="15716521"/>
      </c:line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4031"/>
        <c:crosses val="autoZero"/>
        <c:auto val="1"/>
        <c:lblOffset val="100"/>
        <c:tickLblSkip val="1"/>
        <c:noMultiLvlLbl val="0"/>
      </c:catAx>
      <c:valAx>
        <c:axId val="194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342"/>
        <c:crossesAt val="1"/>
        <c:crossBetween val="between"/>
        <c:dispUnits/>
      </c:valAx>
      <c:catAx>
        <c:axId val="17462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716521"/>
        <c:crosses val="autoZero"/>
        <c:auto val="1"/>
        <c:lblOffset val="100"/>
        <c:tickLblSkip val="1"/>
        <c:noMultiLvlLbl val="0"/>
      </c:catAx>
      <c:valAx>
        <c:axId val="157165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775"/>
          <c:w val="0.92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'Data Total'!$C$39</c:f>
              <c:strCache>
                <c:ptCount val="1"/>
                <c:pt idx="0">
                  <c:v>Baseline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/>
            </c:strRef>
          </c:cat>
          <c:val>
            <c:numRef>
              <c:f>'Data Total'!$C$40:$C$42</c:f>
              <c:numCache/>
            </c:numRef>
          </c:val>
          <c:smooth val="0"/>
        </c:ser>
        <c:ser>
          <c:idx val="1"/>
          <c:order val="1"/>
          <c:tx>
            <c:strRef>
              <c:f>'Data Total'!$D$39</c:f>
              <c:strCache>
                <c:ptCount val="1"/>
                <c:pt idx="0">
                  <c:v>Actual Hrs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Total'!$B$40:$B$42</c:f>
              <c:strCache/>
            </c:strRef>
          </c:cat>
          <c:val>
            <c:numRef>
              <c:f>'Data Total'!$D$40:$D$42</c:f>
              <c:numCache/>
            </c:numRef>
          </c:val>
          <c:smooth val="0"/>
        </c:ser>
        <c:marker val="1"/>
        <c:axId val="7230962"/>
        <c:axId val="65078659"/>
      </c:lineChart>
      <c:dateAx>
        <c:axId val="72309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7865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078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0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Total'!#REF!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Total'!#REF!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837020"/>
        <c:axId val="36879997"/>
      </c:lineChart>
      <c:catAx>
        <c:axId val="488370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9997"/>
        <c:crosses val="autoZero"/>
        <c:auto val="1"/>
        <c:lblOffset val="100"/>
        <c:tickLblSkip val="1"/>
        <c:noMultiLvlLbl val="0"/>
      </c:catAx>
      <c:valAx>
        <c:axId val="36879997"/>
        <c:scaling>
          <c:orientation val="minMax"/>
          <c:min val="0.3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1625"/>
          <c:w val="0.9755"/>
          <c:h val="0.75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Total'!$B$3</c:f>
              <c:strCache>
                <c:ptCount val="1"/>
                <c:pt idx="0">
                  <c:v>Finished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Total'!$B$4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Total'!$C$3</c:f>
              <c:strCache>
                <c:ptCount val="1"/>
                <c:pt idx="0">
                  <c:v>Working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Total'!$C$4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Total'!$D$3</c:f>
              <c:strCache>
                <c:ptCount val="1"/>
                <c:pt idx="0">
                  <c:v>ToDo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'Data Total'!$D$4</c:f>
              <c:numCache>
                <c:ptCount val="1"/>
                <c:pt idx="0">
                  <c:v>2</c:v>
                </c:pt>
              </c:numCache>
            </c:numRef>
          </c:val>
        </c:ser>
        <c:overlap val="100"/>
        <c:axId val="63484518"/>
        <c:axId val="34489751"/>
      </c:barChart>
      <c:catAx>
        <c:axId val="63484518"/>
        <c:scaling>
          <c:orientation val="minMax"/>
        </c:scaling>
        <c:axPos val="l"/>
        <c:delete val="1"/>
        <c:majorTickMark val="out"/>
        <c:minorTickMark val="none"/>
        <c:tickLblPos val="nextTo"/>
        <c:crossAx val="34489751"/>
        <c:crosses val="autoZero"/>
        <c:auto val="1"/>
        <c:lblOffset val="100"/>
        <c:tickLblSkip val="1"/>
        <c:noMultiLvlLbl val="0"/>
      </c:catAx>
      <c:valAx>
        <c:axId val="344897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4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10275"/>
          <c:w val="0.871"/>
          <c:h val="0.78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Total'!$B$8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Total'!$B$9</c:f>
              <c:numCache>
                <c:ptCount val="1"/>
                <c:pt idx="0">
                  <c:v>60</c:v>
                </c:pt>
              </c:numCache>
            </c:numRef>
          </c:val>
        </c:ser>
        <c:ser>
          <c:idx val="1"/>
          <c:order val="1"/>
          <c:tx>
            <c:strRef>
              <c:f>'Data Total'!$C$8</c:f>
              <c:strCache>
                <c:ptCount val="1"/>
                <c:pt idx="0">
                  <c:v>Find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Total'!$C$9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'Data Total'!$D$8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Total'!$D$9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1972304"/>
        <c:axId val="42206417"/>
      </c:barChart>
      <c:catAx>
        <c:axId val="41972304"/>
        <c:scaling>
          <c:orientation val="minMax"/>
        </c:scaling>
        <c:axPos val="l"/>
        <c:delete val="1"/>
        <c:majorTickMark val="out"/>
        <c:minorTickMark val="none"/>
        <c:tickLblPos val="nextTo"/>
        <c:crossAx val="42206417"/>
        <c:crosses val="autoZero"/>
        <c:auto val="1"/>
        <c:lblOffset val="100"/>
        <c:tickLblSkip val="1"/>
        <c:noMultiLvlLbl val="0"/>
      </c:catAx>
      <c:valAx>
        <c:axId val="42206417"/>
        <c:scaling>
          <c:orientation val="minMax"/>
          <c:max val="6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197230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"/>
          <c:w val="0.09125"/>
          <c:h val="0.8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47625</xdr:rowOff>
    </xdr:from>
    <xdr:to>
      <xdr:col>13</xdr:col>
      <xdr:colOff>657225</xdr:colOff>
      <xdr:row>6</xdr:row>
      <xdr:rowOff>171450</xdr:rowOff>
    </xdr:to>
    <xdr:graphicFrame>
      <xdr:nvGraphicFramePr>
        <xdr:cNvPr id="1" name="图表 2"/>
        <xdr:cNvGraphicFramePr/>
      </xdr:nvGraphicFramePr>
      <xdr:xfrm>
        <a:off x="4600575" y="219075"/>
        <a:ext cx="611505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5</xdr:row>
      <xdr:rowOff>76200</xdr:rowOff>
    </xdr:from>
    <xdr:to>
      <xdr:col>13</xdr:col>
      <xdr:colOff>628650</xdr:colOff>
      <xdr:row>11</xdr:row>
      <xdr:rowOff>28575</xdr:rowOff>
    </xdr:to>
    <xdr:graphicFrame>
      <xdr:nvGraphicFramePr>
        <xdr:cNvPr id="2" name="图表 3"/>
        <xdr:cNvGraphicFramePr/>
      </xdr:nvGraphicFramePr>
      <xdr:xfrm>
        <a:off x="4610100" y="933450"/>
        <a:ext cx="607695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11</xdr:row>
      <xdr:rowOff>104775</xdr:rowOff>
    </xdr:from>
    <xdr:to>
      <xdr:col>7</xdr:col>
      <xdr:colOff>257175</xdr:colOff>
      <xdr:row>22</xdr:row>
      <xdr:rowOff>38100</xdr:rowOff>
    </xdr:to>
    <xdr:graphicFrame>
      <xdr:nvGraphicFramePr>
        <xdr:cNvPr id="3" name="图表 4"/>
        <xdr:cNvGraphicFramePr/>
      </xdr:nvGraphicFramePr>
      <xdr:xfrm>
        <a:off x="4953000" y="1990725"/>
        <a:ext cx="12477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11</xdr:row>
      <xdr:rowOff>19050</xdr:rowOff>
    </xdr:from>
    <xdr:to>
      <xdr:col>10</xdr:col>
      <xdr:colOff>419100</xdr:colOff>
      <xdr:row>22</xdr:row>
      <xdr:rowOff>66675</xdr:rowOff>
    </xdr:to>
    <xdr:graphicFrame>
      <xdr:nvGraphicFramePr>
        <xdr:cNvPr id="4" name="图表 9"/>
        <xdr:cNvGraphicFramePr/>
      </xdr:nvGraphicFramePr>
      <xdr:xfrm>
        <a:off x="6753225" y="1905000"/>
        <a:ext cx="16668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676275</xdr:colOff>
      <xdr:row>22</xdr:row>
      <xdr:rowOff>152400</xdr:rowOff>
    </xdr:from>
    <xdr:to>
      <xdr:col>10</xdr:col>
      <xdr:colOff>142875</xdr:colOff>
      <xdr:row>35</xdr:row>
      <xdr:rowOff>161925</xdr:rowOff>
    </xdr:to>
    <xdr:graphicFrame>
      <xdr:nvGraphicFramePr>
        <xdr:cNvPr id="5" name="图表 10"/>
        <xdr:cNvGraphicFramePr/>
      </xdr:nvGraphicFramePr>
      <xdr:xfrm>
        <a:off x="5210175" y="3924300"/>
        <a:ext cx="29337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523875</xdr:colOff>
      <xdr:row>35</xdr:row>
      <xdr:rowOff>28575</xdr:rowOff>
    </xdr:from>
    <xdr:to>
      <xdr:col>9</xdr:col>
      <xdr:colOff>523875</xdr:colOff>
      <xdr:row>42</xdr:row>
      <xdr:rowOff>95250</xdr:rowOff>
    </xdr:to>
    <xdr:graphicFrame>
      <xdr:nvGraphicFramePr>
        <xdr:cNvPr id="6" name="图表 12"/>
        <xdr:cNvGraphicFramePr/>
      </xdr:nvGraphicFramePr>
      <xdr:xfrm>
        <a:off x="5057775" y="6029325"/>
        <a:ext cx="2781300" cy="126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247650</xdr:colOff>
      <xdr:row>43</xdr:row>
      <xdr:rowOff>0</xdr:rowOff>
    </xdr:from>
    <xdr:to>
      <xdr:col>10</xdr:col>
      <xdr:colOff>200025</xdr:colOff>
      <xdr:row>43</xdr:row>
      <xdr:rowOff>0</xdr:rowOff>
    </xdr:to>
    <xdr:graphicFrame>
      <xdr:nvGraphicFramePr>
        <xdr:cNvPr id="7" name="图表 13"/>
        <xdr:cNvGraphicFramePr/>
      </xdr:nvGraphicFramePr>
      <xdr:xfrm>
        <a:off x="5505450" y="7372350"/>
        <a:ext cx="2695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19050</xdr:rowOff>
    </xdr:from>
    <xdr:to>
      <xdr:col>13</xdr:col>
      <xdr:colOff>266700</xdr:colOff>
      <xdr:row>9</xdr:row>
      <xdr:rowOff>19050</xdr:rowOff>
    </xdr:to>
    <xdr:graphicFrame>
      <xdr:nvGraphicFramePr>
        <xdr:cNvPr id="1" name="图表 1"/>
        <xdr:cNvGraphicFramePr/>
      </xdr:nvGraphicFramePr>
      <xdr:xfrm>
        <a:off x="1162050" y="266700"/>
        <a:ext cx="8020050" cy="87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28</xdr:row>
      <xdr:rowOff>38100</xdr:rowOff>
    </xdr:from>
    <xdr:to>
      <xdr:col>13</xdr:col>
      <xdr:colOff>219075</xdr:colOff>
      <xdr:row>33</xdr:row>
      <xdr:rowOff>161925</xdr:rowOff>
    </xdr:to>
    <xdr:graphicFrame>
      <xdr:nvGraphicFramePr>
        <xdr:cNvPr id="2" name="图表 2"/>
        <xdr:cNvGraphicFramePr/>
      </xdr:nvGraphicFramePr>
      <xdr:xfrm>
        <a:off x="1219200" y="4419600"/>
        <a:ext cx="7915275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676275</xdr:colOff>
      <xdr:row>8</xdr:row>
      <xdr:rowOff>133350</xdr:rowOff>
    </xdr:from>
    <xdr:to>
      <xdr:col>9</xdr:col>
      <xdr:colOff>466725</xdr:colOff>
      <xdr:row>19</xdr:row>
      <xdr:rowOff>38100</xdr:rowOff>
    </xdr:to>
    <xdr:graphicFrame>
      <xdr:nvGraphicFramePr>
        <xdr:cNvPr id="3" name="图表 3"/>
        <xdr:cNvGraphicFramePr/>
      </xdr:nvGraphicFramePr>
      <xdr:xfrm>
        <a:off x="5476875" y="1085850"/>
        <a:ext cx="116205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228600</xdr:colOff>
      <xdr:row>8</xdr:row>
      <xdr:rowOff>19050</xdr:rowOff>
    </xdr:from>
    <xdr:to>
      <xdr:col>13</xdr:col>
      <xdr:colOff>123825</xdr:colOff>
      <xdr:row>28</xdr:row>
      <xdr:rowOff>133350</xdr:rowOff>
    </xdr:to>
    <xdr:graphicFrame>
      <xdr:nvGraphicFramePr>
        <xdr:cNvPr id="4" name="图表 4"/>
        <xdr:cNvGraphicFramePr/>
      </xdr:nvGraphicFramePr>
      <xdr:xfrm>
        <a:off x="7772400" y="971550"/>
        <a:ext cx="12668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8</xdr:row>
      <xdr:rowOff>123825</xdr:rowOff>
    </xdr:from>
    <xdr:to>
      <xdr:col>5</xdr:col>
      <xdr:colOff>542925</xdr:colOff>
      <xdr:row>18</xdr:row>
      <xdr:rowOff>114300</xdr:rowOff>
    </xdr:to>
    <xdr:graphicFrame>
      <xdr:nvGraphicFramePr>
        <xdr:cNvPr id="5" name="图表 5"/>
        <xdr:cNvGraphicFramePr/>
      </xdr:nvGraphicFramePr>
      <xdr:xfrm>
        <a:off x="1409700" y="1076325"/>
        <a:ext cx="256222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333375</xdr:colOff>
      <xdr:row>17</xdr:row>
      <xdr:rowOff>152400</xdr:rowOff>
    </xdr:from>
    <xdr:to>
      <xdr:col>6</xdr:col>
      <xdr:colOff>285750</xdr:colOff>
      <xdr:row>30</xdr:row>
      <xdr:rowOff>28575</xdr:rowOff>
    </xdr:to>
    <xdr:graphicFrame>
      <xdr:nvGraphicFramePr>
        <xdr:cNvPr id="6" name="图表 6"/>
        <xdr:cNvGraphicFramePr/>
      </xdr:nvGraphicFramePr>
      <xdr:xfrm>
        <a:off x="1704975" y="2647950"/>
        <a:ext cx="26955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28</xdr:row>
      <xdr:rowOff>0</xdr:rowOff>
    </xdr:from>
    <xdr:to>
      <xdr:col>1</xdr:col>
      <xdr:colOff>361950</xdr:colOff>
      <xdr:row>31</xdr:row>
      <xdr:rowOff>38100</xdr:rowOff>
    </xdr:to>
    <xdr:sp>
      <xdr:nvSpPr>
        <xdr:cNvPr id="7" name="椭圆 10"/>
        <xdr:cNvSpPr>
          <a:spLocks/>
        </xdr:cNvSpPr>
      </xdr:nvSpPr>
      <xdr:spPr>
        <a:xfrm>
          <a:off x="495300" y="4381500"/>
          <a:ext cx="552450" cy="552450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542925</xdr:colOff>
      <xdr:row>4</xdr:row>
      <xdr:rowOff>28575</xdr:rowOff>
    </xdr:from>
    <xdr:to>
      <xdr:col>1</xdr:col>
      <xdr:colOff>361950</xdr:colOff>
      <xdr:row>26</xdr:row>
      <xdr:rowOff>95250</xdr:rowOff>
    </xdr:to>
    <xdr:sp>
      <xdr:nvSpPr>
        <xdr:cNvPr id="8" name="矩形 11"/>
        <xdr:cNvSpPr>
          <a:spLocks/>
        </xdr:cNvSpPr>
      </xdr:nvSpPr>
      <xdr:spPr>
        <a:xfrm>
          <a:off x="542925" y="295275"/>
          <a:ext cx="504825" cy="3838575"/>
        </a:xfrm>
        <a:prstGeom prst="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b" vert="vert27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Project</a:t>
          </a:r>
          <a:r>
            <a:rPr lang="en-US" cap="none" sz="1800" b="0" i="0" u="none" baseline="0">
              <a:solidFill>
                <a:srgbClr val="FFFFFF"/>
              </a:solidFill>
            </a:rPr>
            <a:t> Quality Card</a:t>
          </a:r>
        </a:p>
      </xdr:txBody>
    </xdr:sp>
    <xdr:clientData/>
  </xdr:twoCellAnchor>
  <xdr:twoCellAnchor editAs="oneCell">
    <xdr:from>
      <xdr:col>0</xdr:col>
      <xdr:colOff>209550</xdr:colOff>
      <xdr:row>4</xdr:row>
      <xdr:rowOff>76200</xdr:rowOff>
    </xdr:from>
    <xdr:to>
      <xdr:col>0</xdr:col>
      <xdr:colOff>504825</xdr:colOff>
      <xdr:row>10</xdr:row>
      <xdr:rowOff>76200</xdr:rowOff>
    </xdr:to>
    <xdr:pic>
      <xdr:nvPicPr>
        <xdr:cNvPr id="9" name="char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342900"/>
          <a:ext cx="295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3</xdr:row>
      <xdr:rowOff>9525</xdr:rowOff>
    </xdr:from>
    <xdr:to>
      <xdr:col>8</xdr:col>
      <xdr:colOff>276225</xdr:colOff>
      <xdr:row>8</xdr:row>
      <xdr:rowOff>114300</xdr:rowOff>
    </xdr:to>
    <xdr:sp>
      <xdr:nvSpPr>
        <xdr:cNvPr id="10" name="直接箭头连接符 15"/>
        <xdr:cNvSpPr>
          <a:spLocks/>
        </xdr:cNvSpPr>
      </xdr:nvSpPr>
      <xdr:spPr>
        <a:xfrm rot="5400000" flipH="1" flipV="1">
          <a:off x="5762625" y="257175"/>
          <a:ext cx="0" cy="809625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466725</xdr:colOff>
      <xdr:row>19</xdr:row>
      <xdr:rowOff>66675</xdr:rowOff>
    </xdr:from>
    <xdr:to>
      <xdr:col>12</xdr:col>
      <xdr:colOff>561975</xdr:colOff>
      <xdr:row>19</xdr:row>
      <xdr:rowOff>66675</xdr:rowOff>
    </xdr:to>
    <xdr:sp>
      <xdr:nvSpPr>
        <xdr:cNvPr id="11" name="直接箭头连接符 16"/>
        <xdr:cNvSpPr>
          <a:spLocks/>
        </xdr:cNvSpPr>
      </xdr:nvSpPr>
      <xdr:spPr>
        <a:xfrm flipV="1">
          <a:off x="8010525" y="2905125"/>
          <a:ext cx="781050" cy="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238125</xdr:colOff>
      <xdr:row>29</xdr:row>
      <xdr:rowOff>66675</xdr:rowOff>
    </xdr:from>
    <xdr:to>
      <xdr:col>6</xdr:col>
      <xdr:colOff>238125</xdr:colOff>
      <xdr:row>33</xdr:row>
      <xdr:rowOff>66675</xdr:rowOff>
    </xdr:to>
    <xdr:sp>
      <xdr:nvSpPr>
        <xdr:cNvPr id="12" name="直接箭头连接符 18"/>
        <xdr:cNvSpPr>
          <a:spLocks/>
        </xdr:cNvSpPr>
      </xdr:nvSpPr>
      <xdr:spPr>
        <a:xfrm rot="16200000" flipH="1">
          <a:off x="4352925" y="4619625"/>
          <a:ext cx="0" cy="68580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438150</xdr:colOff>
      <xdr:row>4</xdr:row>
      <xdr:rowOff>85725</xdr:rowOff>
    </xdr:from>
    <xdr:ext cx="390525" cy="361950"/>
    <xdr:sp>
      <xdr:nvSpPr>
        <xdr:cNvPr id="13" name="TextBox 20"/>
        <xdr:cNvSpPr txBox="1">
          <a:spLocks noChangeArrowheads="1"/>
        </xdr:cNvSpPr>
      </xdr:nvSpPr>
      <xdr:spPr>
        <a:xfrm>
          <a:off x="1123950" y="352425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①</a:t>
          </a:r>
        </a:p>
      </xdr:txBody>
    </xdr:sp>
    <xdr:clientData/>
  </xdr:oneCellAnchor>
  <xdr:oneCellAnchor>
    <xdr:from>
      <xdr:col>1</xdr:col>
      <xdr:colOff>466725</xdr:colOff>
      <xdr:row>27</xdr:row>
      <xdr:rowOff>76200</xdr:rowOff>
    </xdr:from>
    <xdr:ext cx="400050" cy="361950"/>
    <xdr:sp>
      <xdr:nvSpPr>
        <xdr:cNvPr id="14" name="TextBox 21"/>
        <xdr:cNvSpPr txBox="1">
          <a:spLocks noChangeArrowheads="1"/>
        </xdr:cNvSpPr>
      </xdr:nvSpPr>
      <xdr:spPr>
        <a:xfrm>
          <a:off x="1152525" y="4286250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⑥</a:t>
          </a:r>
        </a:p>
      </xdr:txBody>
    </xdr:sp>
    <xdr:clientData/>
  </xdr:oneCellAnchor>
  <xdr:oneCellAnchor>
    <xdr:from>
      <xdr:col>10</xdr:col>
      <xdr:colOff>581025</xdr:colOff>
      <xdr:row>9</xdr:row>
      <xdr:rowOff>9525</xdr:rowOff>
    </xdr:from>
    <xdr:ext cx="400050" cy="361950"/>
    <xdr:sp>
      <xdr:nvSpPr>
        <xdr:cNvPr id="15" name="TextBox 22"/>
        <xdr:cNvSpPr txBox="1">
          <a:spLocks noChangeArrowheads="1"/>
        </xdr:cNvSpPr>
      </xdr:nvSpPr>
      <xdr:spPr>
        <a:xfrm>
          <a:off x="7439025" y="113347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④</a:t>
          </a:r>
        </a:p>
      </xdr:txBody>
    </xdr:sp>
    <xdr:clientData/>
  </xdr:oneCellAnchor>
  <xdr:oneCellAnchor>
    <xdr:from>
      <xdr:col>1</xdr:col>
      <xdr:colOff>466725</xdr:colOff>
      <xdr:row>18</xdr:row>
      <xdr:rowOff>114300</xdr:rowOff>
    </xdr:from>
    <xdr:ext cx="400050" cy="361950"/>
    <xdr:sp>
      <xdr:nvSpPr>
        <xdr:cNvPr id="16" name="TextBox 23"/>
        <xdr:cNvSpPr txBox="1">
          <a:spLocks noChangeArrowheads="1"/>
        </xdr:cNvSpPr>
      </xdr:nvSpPr>
      <xdr:spPr>
        <a:xfrm>
          <a:off x="1152525" y="2781300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⑤</a:t>
          </a:r>
        </a:p>
      </xdr:txBody>
    </xdr:sp>
    <xdr:clientData/>
  </xdr:oneCellAnchor>
  <xdr:oneCellAnchor>
    <xdr:from>
      <xdr:col>7</xdr:col>
      <xdr:colOff>38100</xdr:colOff>
      <xdr:row>10</xdr:row>
      <xdr:rowOff>9525</xdr:rowOff>
    </xdr:from>
    <xdr:ext cx="400050" cy="361950"/>
    <xdr:sp>
      <xdr:nvSpPr>
        <xdr:cNvPr id="17" name="TextBox 26"/>
        <xdr:cNvSpPr txBox="1">
          <a:spLocks noChangeArrowheads="1"/>
        </xdr:cNvSpPr>
      </xdr:nvSpPr>
      <xdr:spPr>
        <a:xfrm>
          <a:off x="4838700" y="130492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③</a:t>
          </a:r>
        </a:p>
      </xdr:txBody>
    </xdr:sp>
    <xdr:clientData/>
  </xdr:oneCellAnchor>
  <xdr:oneCellAnchor>
    <xdr:from>
      <xdr:col>1</xdr:col>
      <xdr:colOff>447675</xdr:colOff>
      <xdr:row>9</xdr:row>
      <xdr:rowOff>161925</xdr:rowOff>
    </xdr:from>
    <xdr:ext cx="400050" cy="361950"/>
    <xdr:sp>
      <xdr:nvSpPr>
        <xdr:cNvPr id="18" name="TextBox 26"/>
        <xdr:cNvSpPr txBox="1">
          <a:spLocks noChangeArrowheads="1"/>
        </xdr:cNvSpPr>
      </xdr:nvSpPr>
      <xdr:spPr>
        <a:xfrm>
          <a:off x="1133475" y="128587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②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0" name="表10" displayName="表10" ref="G3:I8" totalsRowShown="0">
  <autoFilter ref="G3:I8"/>
  <tableColumns count="3">
    <tableColumn id="1" name="Tester"/>
    <tableColumn id="2" name="Todo 1"/>
    <tableColumn id="3" name="Todo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表4" displayName="表4" ref="B3:E4" totalsRowShown="0">
  <autoFilter ref="B3:E4"/>
  <tableColumns count="4">
    <tableColumn id="1" name="Finished"/>
    <tableColumn id="2" name="Working"/>
    <tableColumn id="3" name="ToDo"/>
    <tableColumn id="4" name="Tot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表5" displayName="表5" ref="B8:E9" totalsRowShown="0">
  <autoFilter ref="B8:E9"/>
  <tableColumns count="4">
    <tableColumn id="1" name="Estimated"/>
    <tableColumn id="2" name="Find"/>
    <tableColumn id="3" name="Fixed"/>
    <tableColumn id="4" name="Ope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表6" displayName="表6" ref="B13:E20" totalsRowShown="0">
  <autoFilter ref="B13:E20"/>
  <tableColumns count="4">
    <tableColumn id="1" name="Voter"/>
    <tableColumn id="5" name="Targets"/>
    <tableColumn id="2" name="Rate"/>
    <tableColumn id="3" name="Max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8" name="表8" displayName="表8" ref="B39:D42" totalsRowShown="0">
  <autoFilter ref="B39:D42"/>
  <tableColumns count="3">
    <tableColumn id="1" name="Date"/>
    <tableColumn id="2" name="Baseline Hrs Remaining"/>
    <tableColumn id="3" name="Actual Hrs Remai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0">
      <selection activeCell="B9" sqref="B9"/>
    </sheetView>
  </sheetViews>
  <sheetFormatPr defaultColWidth="9.00390625" defaultRowHeight="13.5"/>
  <cols>
    <col min="1" max="1" width="3.875" style="0" customWidth="1"/>
    <col min="2" max="2" width="40.75390625" style="0" customWidth="1"/>
    <col min="3" max="3" width="10.375" style="0" customWidth="1"/>
    <col min="4" max="4" width="10.25390625" style="0" customWidth="1"/>
    <col min="5" max="5" width="7.25390625" style="0" customWidth="1"/>
    <col min="6" max="6" width="3.875" style="0" customWidth="1"/>
    <col min="7" max="8" width="5.50390625" style="0" customWidth="1"/>
    <col min="9" max="9" width="5.875" style="0" customWidth="1"/>
    <col min="10" max="10" width="5.125" style="0" customWidth="1"/>
    <col min="11" max="11" width="3.75390625" style="0" customWidth="1"/>
    <col min="12" max="12" width="6.125" style="0" customWidth="1"/>
    <col min="13" max="13" width="4.875" style="0" customWidth="1"/>
    <col min="14" max="15" width="4.75390625" style="0" customWidth="1"/>
  </cols>
  <sheetData>
    <row r="1" spans="1:13" ht="14.25">
      <c r="A1" s="5"/>
      <c r="B1" s="6" t="s">
        <v>53</v>
      </c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4.25">
      <c r="A2" s="10"/>
      <c r="B2" s="6" t="s">
        <v>43</v>
      </c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25">
      <c r="A3" s="43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59.25" customHeight="1">
      <c r="A4" s="7" t="s">
        <v>44</v>
      </c>
      <c r="B4" s="8" t="s">
        <v>55</v>
      </c>
      <c r="C4" s="9" t="s">
        <v>56</v>
      </c>
      <c r="D4" s="8" t="s">
        <v>57</v>
      </c>
      <c r="E4" s="8" t="s">
        <v>58</v>
      </c>
      <c r="F4" s="10" t="s">
        <v>8</v>
      </c>
      <c r="G4" s="10" t="s">
        <v>54</v>
      </c>
      <c r="H4" s="10" t="s">
        <v>45</v>
      </c>
      <c r="I4" s="10" t="s">
        <v>46</v>
      </c>
      <c r="J4" s="10" t="s">
        <v>47</v>
      </c>
      <c r="K4" s="10" t="s">
        <v>48</v>
      </c>
      <c r="L4" s="10" t="s">
        <v>49</v>
      </c>
      <c r="M4" s="10" t="s">
        <v>50</v>
      </c>
    </row>
    <row r="5" spans="1:13" ht="13.5">
      <c r="A5" s="11">
        <v>1</v>
      </c>
      <c r="B5" s="25" t="s">
        <v>88</v>
      </c>
      <c r="C5" s="11"/>
      <c r="D5" s="25" t="s">
        <v>93</v>
      </c>
      <c r="E5" s="11"/>
      <c r="F5" s="11"/>
      <c r="G5" s="12"/>
      <c r="H5" s="12"/>
      <c r="I5" s="12"/>
      <c r="J5" s="13"/>
      <c r="K5" s="12"/>
      <c r="L5" s="13"/>
      <c r="M5" s="14"/>
    </row>
    <row r="6" spans="1:13" ht="13.5">
      <c r="A6" s="11">
        <v>2</v>
      </c>
      <c r="B6" s="25" t="s">
        <v>89</v>
      </c>
      <c r="C6" s="11"/>
      <c r="D6" s="25" t="s">
        <v>93</v>
      </c>
      <c r="E6" s="11"/>
      <c r="F6" s="11"/>
      <c r="G6" s="12"/>
      <c r="H6" s="12"/>
      <c r="I6" s="12"/>
      <c r="J6" s="13"/>
      <c r="K6" s="12"/>
      <c r="L6" s="13"/>
      <c r="M6" s="14"/>
    </row>
    <row r="7" spans="1:13" ht="13.5">
      <c r="A7" s="11">
        <v>3</v>
      </c>
      <c r="B7" s="25" t="s">
        <v>90</v>
      </c>
      <c r="C7" s="11"/>
      <c r="D7" s="25" t="s">
        <v>93</v>
      </c>
      <c r="E7" s="11"/>
      <c r="F7" s="11"/>
      <c r="G7" s="12"/>
      <c r="H7" s="12"/>
      <c r="I7" s="12"/>
      <c r="J7" s="13"/>
      <c r="K7" s="12"/>
      <c r="L7" s="13"/>
      <c r="M7" s="14"/>
    </row>
    <row r="8" spans="1:13" ht="13.5">
      <c r="A8" s="11">
        <v>4</v>
      </c>
      <c r="B8" s="25" t="s">
        <v>91</v>
      </c>
      <c r="C8" s="11"/>
      <c r="D8" s="25" t="s">
        <v>93</v>
      </c>
      <c r="E8" s="11"/>
      <c r="F8" s="11"/>
      <c r="G8" s="12"/>
      <c r="H8" s="12"/>
      <c r="I8" s="12"/>
      <c r="J8" s="13"/>
      <c r="K8" s="12"/>
      <c r="L8" s="13"/>
      <c r="M8" s="14"/>
    </row>
    <row r="9" spans="1:13" ht="13.5">
      <c r="A9" s="11">
        <v>5</v>
      </c>
      <c r="B9" s="25" t="s">
        <v>92</v>
      </c>
      <c r="C9" s="11"/>
      <c r="D9" s="25" t="s">
        <v>93</v>
      </c>
      <c r="E9" s="11"/>
      <c r="F9" s="11"/>
      <c r="G9" s="12"/>
      <c r="H9" s="12"/>
      <c r="I9" s="12"/>
      <c r="J9" s="13"/>
      <c r="K9" s="12"/>
      <c r="L9" s="13"/>
      <c r="M9" s="14"/>
    </row>
    <row r="10" spans="1:13" ht="13.5">
      <c r="A10" s="11">
        <v>6</v>
      </c>
      <c r="B10" s="25"/>
      <c r="C10" s="11"/>
      <c r="D10" s="11"/>
      <c r="E10" s="11"/>
      <c r="F10" s="11"/>
      <c r="G10" s="12"/>
      <c r="H10" s="12"/>
      <c r="I10" s="12"/>
      <c r="J10" s="13"/>
      <c r="K10" s="12"/>
      <c r="L10" s="13"/>
      <c r="M10" s="14"/>
    </row>
    <row r="11" spans="1:13" ht="13.5">
      <c r="A11" s="11">
        <v>7</v>
      </c>
      <c r="B11" s="25"/>
      <c r="C11" s="11"/>
      <c r="D11" s="11"/>
      <c r="E11" s="11"/>
      <c r="F11" s="11"/>
      <c r="G11" s="12"/>
      <c r="H11" s="12"/>
      <c r="I11" s="12"/>
      <c r="J11" s="13"/>
      <c r="K11" s="12"/>
      <c r="L11" s="13"/>
      <c r="M11" s="14"/>
    </row>
    <row r="12" spans="1:13" ht="13.5">
      <c r="A12" s="11">
        <v>8</v>
      </c>
      <c r="B12" s="25"/>
      <c r="C12" s="11"/>
      <c r="D12" s="11"/>
      <c r="E12" s="11"/>
      <c r="F12" s="11"/>
      <c r="G12" s="12"/>
      <c r="H12" s="12"/>
      <c r="I12" s="12"/>
      <c r="J12" s="13"/>
      <c r="K12" s="12"/>
      <c r="L12" s="13"/>
      <c r="M12" s="14"/>
    </row>
    <row r="13" spans="1:13" ht="13.5">
      <c r="A13" s="11">
        <v>9</v>
      </c>
      <c r="B13" s="25"/>
      <c r="C13" s="11"/>
      <c r="D13" s="11"/>
      <c r="E13" s="11"/>
      <c r="F13" s="11"/>
      <c r="G13" s="12"/>
      <c r="H13" s="12"/>
      <c r="I13" s="12"/>
      <c r="J13" s="13"/>
      <c r="K13" s="12"/>
      <c r="L13" s="13"/>
      <c r="M13" s="14"/>
    </row>
    <row r="14" spans="1:13" ht="13.5">
      <c r="A14" s="11">
        <v>10</v>
      </c>
      <c r="B14" s="25"/>
      <c r="C14" s="11"/>
      <c r="D14" s="11"/>
      <c r="E14" s="11"/>
      <c r="F14" s="11"/>
      <c r="G14" s="12"/>
      <c r="H14" s="12"/>
      <c r="I14" s="12"/>
      <c r="J14" s="13"/>
      <c r="K14" s="12"/>
      <c r="L14" s="13"/>
      <c r="M14" s="14"/>
    </row>
    <row r="15" spans="1:13" ht="13.5">
      <c r="A15" s="11">
        <v>11</v>
      </c>
      <c r="B15" s="25"/>
      <c r="C15" s="11"/>
      <c r="D15" s="11"/>
      <c r="E15" s="11"/>
      <c r="F15" s="11"/>
      <c r="G15" s="12"/>
      <c r="H15" s="12"/>
      <c r="I15" s="12"/>
      <c r="J15" s="13"/>
      <c r="K15" s="12"/>
      <c r="L15" s="13"/>
      <c r="M15" s="14"/>
    </row>
    <row r="16" spans="1:13" ht="13.5">
      <c r="A16" s="11">
        <v>12</v>
      </c>
      <c r="B16" s="25"/>
      <c r="C16" s="11"/>
      <c r="D16" s="11"/>
      <c r="E16" s="11"/>
      <c r="F16" s="11"/>
      <c r="G16" s="12"/>
      <c r="H16" s="12"/>
      <c r="I16" s="12"/>
      <c r="J16" s="13"/>
      <c r="K16" s="12"/>
      <c r="L16" s="13"/>
      <c r="M16" s="14"/>
    </row>
    <row r="17" spans="1:13" ht="13.5">
      <c r="A17" s="15" t="s">
        <v>51</v>
      </c>
      <c r="B17" s="15" t="s">
        <v>52</v>
      </c>
      <c r="C17" s="15"/>
      <c r="D17" s="15"/>
      <c r="E17" s="15"/>
      <c r="F17" s="15"/>
      <c r="G17" s="16" t="e">
        <f>SUM(#REF!)</f>
        <v>#REF!</v>
      </c>
      <c r="H17" s="16" t="e">
        <f>SUM(#REF!)</f>
        <v>#REF!</v>
      </c>
      <c r="I17" s="16" t="e">
        <f>SUM(#REF!)</f>
        <v>#REF!</v>
      </c>
      <c r="J17" s="16" t="e">
        <f>SUM(#REF!)</f>
        <v>#REF!</v>
      </c>
      <c r="K17" s="16" t="e">
        <f>SUM(#REF!)</f>
        <v>#REF!</v>
      </c>
      <c r="L17" s="16" t="e">
        <f>SUM(#REF!)</f>
        <v>#REF!</v>
      </c>
      <c r="M17" s="16" t="s">
        <v>51</v>
      </c>
    </row>
    <row r="20" spans="1:15" ht="26.25">
      <c r="A20" s="46" t="s">
        <v>61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s="35" customFormat="1" ht="12.75">
      <c r="A21" s="18" t="s">
        <v>63</v>
      </c>
      <c r="B21" s="17"/>
      <c r="C21" s="20" t="s">
        <v>29</v>
      </c>
      <c r="D21" s="20" t="s">
        <v>28</v>
      </c>
      <c r="E21" s="24" t="s">
        <v>76</v>
      </c>
      <c r="F21" s="24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35" customFormat="1" ht="12.75">
      <c r="A22" s="18" t="s">
        <v>75</v>
      </c>
      <c r="B22" s="17"/>
      <c r="C22" s="20">
        <v>320</v>
      </c>
      <c r="D22" s="23">
        <v>10</v>
      </c>
      <c r="E22" s="23">
        <v>32</v>
      </c>
      <c r="F22" s="17"/>
      <c r="G22" s="17"/>
      <c r="H22" s="20"/>
      <c r="I22" s="20"/>
      <c r="J22" s="20"/>
      <c r="K22" s="20"/>
      <c r="L22" s="20"/>
      <c r="M22" s="20"/>
      <c r="N22" s="20"/>
      <c r="O22" s="20"/>
    </row>
    <row r="23" spans="1:15" ht="31.5">
      <c r="A23" s="8" t="s">
        <v>44</v>
      </c>
      <c r="B23" s="8" t="s">
        <v>55</v>
      </c>
      <c r="C23" s="9" t="s">
        <v>59</v>
      </c>
      <c r="D23" s="8" t="s">
        <v>62</v>
      </c>
      <c r="E23" s="21" t="s">
        <v>74</v>
      </c>
      <c r="F23" s="22" t="s">
        <v>78</v>
      </c>
      <c r="G23" s="19" t="s">
        <v>64</v>
      </c>
      <c r="H23" s="19" t="s">
        <v>65</v>
      </c>
      <c r="I23" s="19" t="s">
        <v>77</v>
      </c>
      <c r="J23" s="19" t="s">
        <v>66</v>
      </c>
      <c r="K23" s="19" t="s">
        <v>67</v>
      </c>
      <c r="L23" s="19" t="s">
        <v>68</v>
      </c>
      <c r="M23" s="19" t="s">
        <v>69</v>
      </c>
      <c r="N23" s="19" t="s">
        <v>70</v>
      </c>
      <c r="O23" s="19" t="s">
        <v>71</v>
      </c>
    </row>
    <row r="24" spans="1:15" ht="13.5">
      <c r="A24" s="11">
        <v>1</v>
      </c>
      <c r="B24" s="25" t="s">
        <v>88</v>
      </c>
      <c r="C24" s="25" t="s">
        <v>86</v>
      </c>
      <c r="D24" s="11"/>
      <c r="E24" s="11"/>
      <c r="F24" s="11"/>
      <c r="G24" s="12"/>
      <c r="H24" s="12"/>
      <c r="I24" s="12"/>
      <c r="J24" s="13"/>
      <c r="K24" s="12"/>
      <c r="L24" s="13"/>
      <c r="M24" s="14"/>
      <c r="N24" s="14"/>
      <c r="O24" s="14"/>
    </row>
    <row r="25" spans="1:15" ht="13.5">
      <c r="A25" s="11">
        <v>2</v>
      </c>
      <c r="B25" s="25" t="s">
        <v>89</v>
      </c>
      <c r="C25" s="25" t="s">
        <v>86</v>
      </c>
      <c r="D25" s="11"/>
      <c r="E25" s="11"/>
      <c r="F25" s="11"/>
      <c r="G25" s="12"/>
      <c r="H25" s="12"/>
      <c r="I25" s="12"/>
      <c r="J25" s="13"/>
      <c r="K25" s="12"/>
      <c r="L25" s="13"/>
      <c r="M25" s="14"/>
      <c r="N25" s="14"/>
      <c r="O25" s="14"/>
    </row>
    <row r="26" spans="1:15" ht="13.5">
      <c r="A26" s="11">
        <v>3</v>
      </c>
      <c r="B26" s="25" t="s">
        <v>90</v>
      </c>
      <c r="C26" s="25" t="s">
        <v>86</v>
      </c>
      <c r="D26" s="11"/>
      <c r="E26" s="11"/>
      <c r="F26" s="11"/>
      <c r="G26" s="12"/>
      <c r="H26" s="12"/>
      <c r="I26" s="12"/>
      <c r="J26" s="13"/>
      <c r="K26" s="12"/>
      <c r="L26" s="13"/>
      <c r="M26" s="14"/>
      <c r="N26" s="14"/>
      <c r="O26" s="14"/>
    </row>
    <row r="27" spans="1:15" ht="13.5">
      <c r="A27" s="11">
        <v>4</v>
      </c>
      <c r="B27" s="25" t="s">
        <v>91</v>
      </c>
      <c r="C27" s="25" t="s">
        <v>86</v>
      </c>
      <c r="D27" s="11"/>
      <c r="E27" s="11"/>
      <c r="F27" s="11"/>
      <c r="G27" s="12"/>
      <c r="H27" s="12"/>
      <c r="I27" s="12"/>
      <c r="J27" s="13"/>
      <c r="K27" s="12"/>
      <c r="L27" s="13"/>
      <c r="M27" s="14"/>
      <c r="N27" s="14"/>
      <c r="O27" s="14"/>
    </row>
    <row r="28" spans="1:15" ht="13.5">
      <c r="A28" s="11">
        <v>5</v>
      </c>
      <c r="B28" s="25" t="s">
        <v>92</v>
      </c>
      <c r="C28" s="25" t="s">
        <v>86</v>
      </c>
      <c r="D28" s="11"/>
      <c r="E28" s="11"/>
      <c r="F28" s="11"/>
      <c r="G28" s="12"/>
      <c r="H28" s="12"/>
      <c r="I28" s="12"/>
      <c r="J28" s="13"/>
      <c r="K28" s="12"/>
      <c r="L28" s="13"/>
      <c r="M28" s="14"/>
      <c r="N28" s="14"/>
      <c r="O28" s="14"/>
    </row>
    <row r="29" spans="1:15" ht="13.5">
      <c r="A29" s="11">
        <v>6</v>
      </c>
      <c r="B29" s="25"/>
      <c r="C29" s="11"/>
      <c r="D29" s="11"/>
      <c r="E29" s="11"/>
      <c r="F29" s="11"/>
      <c r="G29" s="12"/>
      <c r="H29" s="12"/>
      <c r="I29" s="12"/>
      <c r="J29" s="13"/>
      <c r="K29" s="12"/>
      <c r="L29" s="13"/>
      <c r="M29" s="14"/>
      <c r="N29" s="14"/>
      <c r="O29" s="14"/>
    </row>
    <row r="30" spans="1:15" ht="13.5">
      <c r="A30" s="11">
        <v>7</v>
      </c>
      <c r="B30" s="25"/>
      <c r="C30" s="11"/>
      <c r="D30" s="11"/>
      <c r="E30" s="11"/>
      <c r="F30" s="11"/>
      <c r="G30" s="12"/>
      <c r="H30" s="12"/>
      <c r="I30" s="12"/>
      <c r="J30" s="13"/>
      <c r="K30" s="12"/>
      <c r="L30" s="13"/>
      <c r="M30" s="14"/>
      <c r="N30" s="14"/>
      <c r="O30" s="14"/>
    </row>
    <row r="31" spans="1:15" ht="13.5">
      <c r="A31" s="11">
        <v>8</v>
      </c>
      <c r="B31" s="25"/>
      <c r="C31" s="11"/>
      <c r="D31" s="11"/>
      <c r="E31" s="11"/>
      <c r="F31" s="11"/>
      <c r="G31" s="12"/>
      <c r="H31" s="12"/>
      <c r="I31" s="12"/>
      <c r="J31" s="13"/>
      <c r="K31" s="12"/>
      <c r="L31" s="13"/>
      <c r="M31" s="14"/>
      <c r="N31" s="14"/>
      <c r="O31" s="14"/>
    </row>
    <row r="32" spans="1:15" ht="13.5">
      <c r="A32" s="11">
        <v>9</v>
      </c>
      <c r="B32" s="25"/>
      <c r="C32" s="11"/>
      <c r="D32" s="11"/>
      <c r="E32" s="11"/>
      <c r="F32" s="11"/>
      <c r="G32" s="12"/>
      <c r="H32" s="12"/>
      <c r="I32" s="12"/>
      <c r="J32" s="13"/>
      <c r="K32" s="12"/>
      <c r="L32" s="13"/>
      <c r="M32" s="14"/>
      <c r="N32" s="14"/>
      <c r="O32" s="14"/>
    </row>
    <row r="33" spans="1:15" ht="13.5">
      <c r="A33" s="11">
        <v>10</v>
      </c>
      <c r="B33" s="25"/>
      <c r="C33" s="11"/>
      <c r="D33" s="11"/>
      <c r="E33" s="11"/>
      <c r="F33" s="11"/>
      <c r="G33" s="12"/>
      <c r="H33" s="12"/>
      <c r="I33" s="12"/>
      <c r="J33" s="13"/>
      <c r="K33" s="12"/>
      <c r="L33" s="13"/>
      <c r="M33" s="14"/>
      <c r="N33" s="14"/>
      <c r="O33" s="14"/>
    </row>
    <row r="34" spans="1:15" ht="13.5">
      <c r="A34" s="11">
        <v>11</v>
      </c>
      <c r="B34" s="25"/>
      <c r="C34" s="11"/>
      <c r="D34" s="11"/>
      <c r="E34" s="11"/>
      <c r="F34" s="11"/>
      <c r="G34" s="12"/>
      <c r="H34" s="12"/>
      <c r="I34" s="12"/>
      <c r="J34" s="13"/>
      <c r="K34" s="12"/>
      <c r="L34" s="13"/>
      <c r="M34" s="14"/>
      <c r="N34" s="14"/>
      <c r="O34" s="14"/>
    </row>
    <row r="35" spans="1:15" ht="13.5">
      <c r="A35" s="11">
        <v>12</v>
      </c>
      <c r="B35" s="25"/>
      <c r="C35" s="11"/>
      <c r="D35" s="11"/>
      <c r="E35" s="11"/>
      <c r="F35" s="11"/>
      <c r="G35" s="12"/>
      <c r="H35" s="12"/>
      <c r="I35" s="12"/>
      <c r="J35" s="13"/>
      <c r="K35" s="12"/>
      <c r="L35" s="13"/>
      <c r="M35" s="14"/>
      <c r="N35" s="14"/>
      <c r="O35" s="14"/>
    </row>
    <row r="36" spans="1:15" ht="13.5">
      <c r="A36" s="11">
        <v>13</v>
      </c>
      <c r="B36" s="25"/>
      <c r="C36" s="11"/>
      <c r="D36" s="11"/>
      <c r="E36" s="11"/>
      <c r="F36" s="11"/>
      <c r="G36" s="12"/>
      <c r="H36" s="12"/>
      <c r="I36" s="12"/>
      <c r="J36" s="13"/>
      <c r="K36" s="12"/>
      <c r="L36" s="13"/>
      <c r="M36" s="14"/>
      <c r="N36" s="14"/>
      <c r="O36" s="14"/>
    </row>
    <row r="37" spans="1:15" ht="13.5">
      <c r="A37" s="11">
        <v>14</v>
      </c>
      <c r="B37" s="25"/>
      <c r="C37" s="11"/>
      <c r="D37" s="11"/>
      <c r="E37" s="11"/>
      <c r="F37" s="11"/>
      <c r="G37" s="12"/>
      <c r="H37" s="12"/>
      <c r="I37" s="12"/>
      <c r="J37" s="13"/>
      <c r="K37" s="12"/>
      <c r="L37" s="13"/>
      <c r="M37" s="14"/>
      <c r="N37" s="14"/>
      <c r="O37" s="14"/>
    </row>
    <row r="38" spans="1:15" ht="13.5">
      <c r="A38" s="11"/>
      <c r="B38" s="25"/>
      <c r="C38" s="11"/>
      <c r="D38" s="11"/>
      <c r="E38" s="11"/>
      <c r="F38" s="11"/>
      <c r="G38" s="12"/>
      <c r="H38" s="12"/>
      <c r="I38" s="12"/>
      <c r="J38" s="13"/>
      <c r="K38" s="12"/>
      <c r="L38" s="13"/>
      <c r="M38" s="14"/>
      <c r="N38" s="14"/>
      <c r="O38" s="14"/>
    </row>
    <row r="39" spans="1:15" ht="13.5">
      <c r="A39" s="11"/>
      <c r="B39" s="25"/>
      <c r="C39" s="11"/>
      <c r="D39" s="11"/>
      <c r="E39" s="11"/>
      <c r="F39" s="11"/>
      <c r="G39" s="12"/>
      <c r="H39" s="12"/>
      <c r="I39" s="12"/>
      <c r="J39" s="13"/>
      <c r="K39" s="12"/>
      <c r="L39" s="13"/>
      <c r="M39" s="14"/>
      <c r="N39" s="14"/>
      <c r="O39" s="14"/>
    </row>
    <row r="40" spans="1:15" ht="13.5">
      <c r="A40" s="15" t="s">
        <v>51</v>
      </c>
      <c r="B40" s="15" t="s">
        <v>72</v>
      </c>
      <c r="C40" s="15"/>
      <c r="D40" s="15"/>
      <c r="E40" s="16"/>
      <c r="F40" s="16" t="e">
        <f>SUM(#REF!)</f>
        <v>#REF!</v>
      </c>
      <c r="G40" s="16" t="e">
        <f>SUM(#REF!)</f>
        <v>#REF!</v>
      </c>
      <c r="H40" s="16" t="e">
        <f>SUM(#REF!)</f>
        <v>#REF!</v>
      </c>
      <c r="I40" s="16" t="e">
        <f>SUM(#REF!)</f>
        <v>#REF!</v>
      </c>
      <c r="J40" s="16" t="e">
        <f>SUM(#REF!)</f>
        <v>#REF!</v>
      </c>
      <c r="K40" s="16" t="e">
        <f>SUM(#REF!)</f>
        <v>#REF!</v>
      </c>
      <c r="L40" s="16" t="e">
        <f>SUM(#REF!)</f>
        <v>#REF!</v>
      </c>
      <c r="M40" s="16" t="e">
        <f>SUM(#REF!)</f>
        <v>#REF!</v>
      </c>
      <c r="N40" s="16" t="e">
        <f>SUM(#REF!)</f>
        <v>#REF!</v>
      </c>
      <c r="O40" s="16" t="e">
        <f>SUM(#REF!)</f>
        <v>#REF!</v>
      </c>
    </row>
    <row r="41" spans="1:15" ht="13.5">
      <c r="A41" s="15"/>
      <c r="B41" s="15" t="s">
        <v>73</v>
      </c>
      <c r="C41" s="15"/>
      <c r="D41" s="15"/>
      <c r="E41" s="15"/>
      <c r="F41" s="15">
        <f>C22-E22</f>
        <v>288</v>
      </c>
      <c r="G41" s="16">
        <f>F41-$E$22</f>
        <v>256</v>
      </c>
      <c r="H41" s="16">
        <f aca="true" t="shared" si="0" ref="H41:O41">G41-$E$22</f>
        <v>224</v>
      </c>
      <c r="I41" s="16">
        <f t="shared" si="0"/>
        <v>192</v>
      </c>
      <c r="J41" s="16">
        <f t="shared" si="0"/>
        <v>160</v>
      </c>
      <c r="K41" s="16">
        <f t="shared" si="0"/>
        <v>128</v>
      </c>
      <c r="L41" s="16">
        <f t="shared" si="0"/>
        <v>96</v>
      </c>
      <c r="M41" s="16">
        <f t="shared" si="0"/>
        <v>64</v>
      </c>
      <c r="N41" s="16">
        <f t="shared" si="0"/>
        <v>32</v>
      </c>
      <c r="O41" s="16">
        <f t="shared" si="0"/>
        <v>0</v>
      </c>
    </row>
  </sheetData>
  <sheetProtection/>
  <mergeCells count="2">
    <mergeCell ref="A3:M3"/>
    <mergeCell ref="A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7.625" style="0" customWidth="1"/>
    <col min="2" max="2" width="18.50390625" style="0" customWidth="1"/>
    <col min="3" max="3" width="16.25390625" style="0" customWidth="1"/>
    <col min="4" max="4" width="15.125" style="0" customWidth="1"/>
    <col min="5" max="5" width="11.75390625" style="0" customWidth="1"/>
    <col min="6" max="6" width="2.625" style="0" customWidth="1"/>
    <col min="7" max="7" width="10.50390625" style="0" customWidth="1"/>
    <col min="8" max="8" width="10.625" style="0" customWidth="1"/>
  </cols>
  <sheetData>
    <row r="1" spans="1:9" ht="18.75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3" spans="1:9" ht="13.5">
      <c r="A3" t="s">
        <v>40</v>
      </c>
      <c r="B3" t="s">
        <v>34</v>
      </c>
      <c r="C3" t="s">
        <v>35</v>
      </c>
      <c r="D3" t="s">
        <v>36</v>
      </c>
      <c r="E3" t="s">
        <v>8</v>
      </c>
      <c r="G3" t="s">
        <v>37</v>
      </c>
      <c r="H3" t="s">
        <v>38</v>
      </c>
      <c r="I3" t="s">
        <v>39</v>
      </c>
    </row>
    <row r="4" ht="13.5">
      <c r="G4" s="1" t="s">
        <v>1</v>
      </c>
    </row>
    <row r="5" ht="13.5">
      <c r="G5" s="2" t="s">
        <v>2</v>
      </c>
    </row>
    <row r="6" ht="13.5">
      <c r="G6" s="3" t="s">
        <v>3</v>
      </c>
    </row>
    <row r="7" ht="13.5">
      <c r="G7" s="2" t="s">
        <v>4</v>
      </c>
    </row>
    <row r="8" ht="13.5">
      <c r="G8" s="4" t="s">
        <v>5</v>
      </c>
    </row>
    <row r="27" spans="1:5" ht="13.5">
      <c r="A27" t="s">
        <v>41</v>
      </c>
      <c r="E27">
        <f>SUBTOTAL(103,E4:E26)</f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E42"/>
  <sheetViews>
    <sheetView tabSelected="1" zoomScalePageLayoutView="0" workbookViewId="0" topLeftCell="A19">
      <selection activeCell="B30" sqref="B30"/>
    </sheetView>
  </sheetViews>
  <sheetFormatPr defaultColWidth="9.00390625" defaultRowHeight="13.5"/>
  <cols>
    <col min="1" max="1" width="2.75390625" style="0" customWidth="1"/>
    <col min="2" max="2" width="14.00390625" style="0" customWidth="1"/>
    <col min="3" max="3" width="13.625" style="0" customWidth="1"/>
    <col min="4" max="4" width="16.25390625" style="0" customWidth="1"/>
    <col min="5" max="5" width="12.875" style="0" customWidth="1"/>
    <col min="6" max="6" width="9.50390625" style="0" customWidth="1"/>
  </cols>
  <sheetData>
    <row r="2" ht="13.5">
      <c r="B2" t="s">
        <v>6</v>
      </c>
    </row>
    <row r="3" spans="2:5" ht="13.5">
      <c r="B3" s="30" t="s">
        <v>8</v>
      </c>
      <c r="C3" s="31" t="s">
        <v>0</v>
      </c>
      <c r="D3" s="31" t="s">
        <v>9</v>
      </c>
      <c r="E3" s="32" t="s">
        <v>7</v>
      </c>
    </row>
    <row r="4" spans="2:5" ht="13.5">
      <c r="B4" s="36">
        <v>2</v>
      </c>
      <c r="C4" s="36">
        <v>1</v>
      </c>
      <c r="D4" s="36">
        <v>2</v>
      </c>
      <c r="E4" s="36">
        <f>SUM(B4:D4)</f>
        <v>5</v>
      </c>
    </row>
    <row r="7" ht="13.5">
      <c r="B7" t="s">
        <v>10</v>
      </c>
    </row>
    <row r="8" spans="2:5" ht="13.5">
      <c r="B8" s="30" t="s">
        <v>11</v>
      </c>
      <c r="C8" s="31" t="s">
        <v>12</v>
      </c>
      <c r="D8" s="31" t="s">
        <v>13</v>
      </c>
      <c r="E8" s="32" t="s">
        <v>14</v>
      </c>
    </row>
    <row r="9" spans="2:5" ht="13.5">
      <c r="B9" s="36">
        <v>60</v>
      </c>
      <c r="C9" s="36">
        <v>26</v>
      </c>
      <c r="D9" s="36">
        <v>0</v>
      </c>
      <c r="E9" s="36">
        <f>C9-D9</f>
        <v>26</v>
      </c>
    </row>
    <row r="12" ht="13.5">
      <c r="B12" t="s">
        <v>31</v>
      </c>
    </row>
    <row r="13" spans="2:5" ht="13.5">
      <c r="B13" s="26" t="s">
        <v>15</v>
      </c>
      <c r="C13" s="26" t="s">
        <v>18</v>
      </c>
      <c r="D13" s="26" t="s">
        <v>17</v>
      </c>
      <c r="E13" s="26" t="s">
        <v>16</v>
      </c>
    </row>
    <row r="14" spans="2:5" ht="13.5">
      <c r="B14" s="11" t="s">
        <v>83</v>
      </c>
      <c r="C14" s="36">
        <v>94</v>
      </c>
      <c r="D14" s="36">
        <v>80</v>
      </c>
      <c r="E14" s="36">
        <v>100</v>
      </c>
    </row>
    <row r="15" spans="2:5" ht="13.5">
      <c r="B15" s="11" t="s">
        <v>84</v>
      </c>
      <c r="C15" s="36">
        <v>94</v>
      </c>
      <c r="D15" s="36">
        <v>85</v>
      </c>
      <c r="E15" s="36">
        <v>100</v>
      </c>
    </row>
    <row r="16" spans="2:5" ht="13.5">
      <c r="B16" s="11" t="s">
        <v>82</v>
      </c>
      <c r="C16" s="36">
        <v>94</v>
      </c>
      <c r="D16" s="36">
        <v>88</v>
      </c>
      <c r="E16" s="36">
        <v>100</v>
      </c>
    </row>
    <row r="17" spans="2:5" ht="13.5">
      <c r="B17" s="37" t="s">
        <v>87</v>
      </c>
      <c r="C17" s="36">
        <v>94</v>
      </c>
      <c r="D17" s="36">
        <v>90</v>
      </c>
      <c r="E17" s="36">
        <v>100</v>
      </c>
    </row>
    <row r="18" spans="2:5" ht="13.5">
      <c r="B18" s="37" t="s">
        <v>85</v>
      </c>
      <c r="C18" s="36">
        <v>94</v>
      </c>
      <c r="D18" s="27">
        <v>90</v>
      </c>
      <c r="E18" s="27">
        <v>100</v>
      </c>
    </row>
    <row r="20" spans="2:5" ht="13.5">
      <c r="B20" t="s">
        <v>5</v>
      </c>
      <c r="C20">
        <f>AVERAGE(C14:C19)</f>
        <v>94</v>
      </c>
      <c r="D20">
        <f>AVERAGE(D14:D19)</f>
        <v>86.6</v>
      </c>
      <c r="E20">
        <v>100</v>
      </c>
    </row>
    <row r="23" ht="13.5">
      <c r="B23" t="s">
        <v>19</v>
      </c>
    </row>
    <row r="24" spans="2:4" ht="13.5">
      <c r="B24" s="28" t="s">
        <v>20</v>
      </c>
      <c r="C24" s="28" t="s">
        <v>21</v>
      </c>
      <c r="D24" s="28" t="s">
        <v>22</v>
      </c>
    </row>
    <row r="25" spans="2:4" ht="13.5">
      <c r="B25" s="36" t="s">
        <v>95</v>
      </c>
      <c r="C25" s="36">
        <v>6</v>
      </c>
      <c r="D25" s="38">
        <f>C25/C32</f>
        <v>0.24</v>
      </c>
    </row>
    <row r="26" spans="2:4" ht="13.5">
      <c r="B26" s="36" t="s">
        <v>96</v>
      </c>
      <c r="C26" s="36">
        <v>10</v>
      </c>
      <c r="D26" s="38">
        <f>C26/C32</f>
        <v>0.4</v>
      </c>
    </row>
    <row r="27" spans="2:4" ht="13.5">
      <c r="B27" s="36" t="s">
        <v>97</v>
      </c>
      <c r="C27" s="36">
        <v>4</v>
      </c>
      <c r="D27" s="38">
        <f>C27/C32</f>
        <v>0.16</v>
      </c>
    </row>
    <row r="28" spans="2:4" ht="13.5">
      <c r="B28" s="36" t="s">
        <v>98</v>
      </c>
      <c r="C28" s="36">
        <v>5</v>
      </c>
      <c r="D28" s="38">
        <f>C28/C32</f>
        <v>0.2</v>
      </c>
    </row>
    <row r="29" spans="2:4" ht="13.5">
      <c r="B29" s="27"/>
      <c r="C29" s="27"/>
      <c r="D29" s="29"/>
    </row>
    <row r="30" spans="2:4" ht="13.5">
      <c r="B30" s="33"/>
      <c r="C30" s="27"/>
      <c r="D30" s="29"/>
    </row>
    <row r="31" spans="2:4" ht="13.5">
      <c r="B31" s="27"/>
      <c r="C31" s="27"/>
      <c r="D31" s="29"/>
    </row>
    <row r="32" spans="2:4" ht="13.5">
      <c r="B32" s="28" t="s">
        <v>7</v>
      </c>
      <c r="C32" s="28">
        <f>C25+C26+C27+C28</f>
        <v>25</v>
      </c>
      <c r="D32" s="28"/>
    </row>
    <row r="36" ht="13.5">
      <c r="B36" t="s">
        <v>26</v>
      </c>
    </row>
    <row r="37" spans="2:4" ht="13.5">
      <c r="B37" t="s">
        <v>29</v>
      </c>
      <c r="C37" t="s">
        <v>28</v>
      </c>
      <c r="D37" t="s">
        <v>27</v>
      </c>
    </row>
    <row r="38" spans="2:4" ht="13.5">
      <c r="B38">
        <v>96</v>
      </c>
      <c r="C38">
        <v>2</v>
      </c>
      <c r="D38">
        <v>8</v>
      </c>
    </row>
    <row r="39" spans="2:4" ht="13.5">
      <c r="B39" s="30" t="s">
        <v>23</v>
      </c>
      <c r="C39" s="31" t="s">
        <v>24</v>
      </c>
      <c r="D39" s="32" t="s">
        <v>25</v>
      </c>
    </row>
    <row r="40" spans="2:4" ht="13.5">
      <c r="B40" s="39">
        <v>39945</v>
      </c>
      <c r="C40" s="42">
        <v>131.2</v>
      </c>
      <c r="D40" s="40">
        <v>286.4</v>
      </c>
    </row>
    <row r="41" spans="2:4" ht="13.5">
      <c r="B41" s="39">
        <v>39946</v>
      </c>
      <c r="C41" s="42">
        <v>136</v>
      </c>
      <c r="D41" s="40">
        <v>320</v>
      </c>
    </row>
    <row r="42" spans="2:4" ht="13.5">
      <c r="B42" s="39">
        <v>39947</v>
      </c>
      <c r="C42" s="42">
        <v>140.8</v>
      </c>
      <c r="D42" s="40">
        <v>353.6</v>
      </c>
    </row>
  </sheetData>
  <sheetProtection/>
  <printOptions/>
  <pageMargins left="0.7" right="0.7" top="0.75" bottom="0.75" header="0.3" footer="0.3"/>
  <pageSetup horizontalDpi="600" verticalDpi="600" orientation="portrait" paperSize="9" r:id="rId6"/>
  <drawing r:id="rId5"/>
  <tableParts>
    <tablePart r:id="rId1"/>
    <tablePart r:id="rId3"/>
    <tablePart r:id="rId2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:M3"/>
    </sheetView>
  </sheetViews>
  <sheetFormatPr defaultColWidth="9.00390625" defaultRowHeight="13.5"/>
  <cols>
    <col min="14" max="14" width="3.875" style="0" customWidth="1"/>
  </cols>
  <sheetData>
    <row r="1" spans="1:13" ht="13.5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41" customFormat="1" ht="8.25" customHeight="1" hidden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41" customFormat="1" ht="1.5" customHeight="1"/>
    <row r="21" ht="13.5">
      <c r="H21" t="s">
        <v>30</v>
      </c>
    </row>
    <row r="22" ht="13.5">
      <c r="H22" s="34" t="s">
        <v>79</v>
      </c>
    </row>
    <row r="23" ht="13.5">
      <c r="H23" t="s">
        <v>32</v>
      </c>
    </row>
    <row r="24" ht="13.5">
      <c r="H24" t="s">
        <v>33</v>
      </c>
    </row>
    <row r="25" ht="13.5">
      <c r="H25" s="34" t="s">
        <v>81</v>
      </c>
    </row>
    <row r="26" ht="13.5">
      <c r="H26" s="34" t="s">
        <v>80</v>
      </c>
    </row>
  </sheetData>
  <sheetProtection/>
  <mergeCells count="1">
    <mergeCell ref="A1:M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王雪男</dc:creator>
  <cp:keywords/>
  <dc:description/>
  <cp:lastModifiedBy>huling</cp:lastModifiedBy>
  <cp:lastPrinted>2008-07-15T05:10:44Z</cp:lastPrinted>
  <dcterms:created xsi:type="dcterms:W3CDTF">2008-06-23T08:40:12Z</dcterms:created>
  <dcterms:modified xsi:type="dcterms:W3CDTF">2009-06-03T09:12:10Z</dcterms:modified>
  <cp:category/>
  <cp:version/>
  <cp:contentType/>
  <cp:contentStatus/>
</cp:coreProperties>
</file>