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\Documents\_Secrétariat Excellence\03 - DEV. AFFAIRES (VENTE)\Tarifs et prestations\"/>
    </mc:Choice>
  </mc:AlternateContent>
  <xr:revisionPtr revIDLastSave="0" documentId="13_ncr:1_{869E5B7D-16DA-4651-ABFD-C4EEA8EEBEF5}" xr6:coauthVersionLast="47" xr6:coauthVersionMax="47" xr10:uidLastSave="{00000000-0000-0000-0000-000000000000}"/>
  <bookViews>
    <workbookView xWindow="23880" yWindow="-120" windowWidth="21840" windowHeight="13140" tabRatio="452" activeTab="1" xr2:uid="{A0E8D907-7783-4187-825A-1A62359107F3}"/>
  </bookViews>
  <sheets>
    <sheet name="TJM Rédac web" sheetId="48" r:id="rId1"/>
    <sheet name="Tarifs rédac web" sheetId="47" r:id="rId2"/>
    <sheet name="Formulaire" sheetId="50" r:id="rId3"/>
  </sheets>
  <externalReferences>
    <externalReference r:id="rId4"/>
  </externalReferences>
  <definedNames>
    <definedName name="MmExcelLinker_9F1C0BF3_C69E_494A_9E6C_7A49C1B7852E">'[1]CA Estimé Année 1'!$C$6:$C$6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47" l="1"/>
  <c r="F30" i="47"/>
  <c r="G29" i="47"/>
  <c r="F29" i="47"/>
  <c r="G28" i="47"/>
  <c r="F28" i="47"/>
  <c r="G27" i="47"/>
  <c r="F27" i="47"/>
  <c r="G26" i="47"/>
  <c r="F26" i="47"/>
  <c r="G24" i="47"/>
  <c r="G23" i="47"/>
  <c r="G22" i="47"/>
  <c r="F21" i="47"/>
  <c r="F20" i="47"/>
  <c r="F19" i="47"/>
  <c r="F18" i="47"/>
  <c r="F17" i="47"/>
  <c r="F16" i="47"/>
  <c r="F15" i="47"/>
  <c r="F14" i="47"/>
  <c r="F13" i="47"/>
  <c r="C4" i="48"/>
  <c r="C6" i="48" s="1"/>
  <c r="C8" i="48" s="1"/>
  <c r="C17" i="48"/>
  <c r="C18" i="48" s="1"/>
  <c r="F11" i="48" s="1"/>
  <c r="F31" i="47" l="1"/>
  <c r="C33" i="47" s="1"/>
  <c r="G31" i="47"/>
  <c r="C34" i="47" s="1"/>
  <c r="F14" i="48"/>
  <c r="F12" i="48"/>
  <c r="F13" i="48" s="1"/>
  <c r="F6" i="48"/>
  <c r="C9" i="48"/>
  <c r="F3" i="48"/>
  <c r="C36" i="47" l="1"/>
  <c r="C39" i="47" s="1"/>
  <c r="G14" i="48"/>
</calcChain>
</file>

<file path=xl/sharedStrings.xml><?xml version="1.0" encoding="utf-8"?>
<sst xmlns="http://schemas.openxmlformats.org/spreadsheetml/2006/main" count="119" uniqueCount="110">
  <si>
    <t xml:space="preserve"> </t>
  </si>
  <si>
    <t>Ajout d'images libres de droits</t>
  </si>
  <si>
    <t>Création planning éditorial</t>
  </si>
  <si>
    <t>Forfait WEB 70 h</t>
  </si>
  <si>
    <t>Forfait WEB 35 h</t>
  </si>
  <si>
    <t>Ebook + de 60 pages (max 80)</t>
  </si>
  <si>
    <t>Ebook de 40 à 60 pages</t>
  </si>
  <si>
    <t>Page site internet (à propos, accueil, etc.)</t>
  </si>
  <si>
    <t>TOTAL AU FORFAIT</t>
  </si>
  <si>
    <t>TOTAL UNITE</t>
  </si>
  <si>
    <t>Besoins forfaitaires</t>
  </si>
  <si>
    <t>Besoins à l'unité</t>
  </si>
  <si>
    <t>PRIX UNITAIRE</t>
  </si>
  <si>
    <t>OFFRE</t>
  </si>
  <si>
    <t>Budget max mensuel :</t>
  </si>
  <si>
    <t>Si oui, quel rythme ?</t>
  </si>
  <si>
    <t>Intervention récurrente ?</t>
  </si>
  <si>
    <t xml:space="preserve">Date démarrage souhaité : </t>
  </si>
  <si>
    <t xml:space="preserve">Date brief client : </t>
  </si>
  <si>
    <t xml:space="preserve">Date premier entretien : </t>
  </si>
  <si>
    <t xml:space="preserve">Mail : </t>
  </si>
  <si>
    <t>Téléphone :</t>
  </si>
  <si>
    <t>Contact :</t>
  </si>
  <si>
    <t>Nom entreprise :</t>
  </si>
  <si>
    <t>Cahier des charges rédaction de contenus</t>
  </si>
  <si>
    <t>Ajout un lien externe d'autorité</t>
  </si>
  <si>
    <t>Taux Horaire Moyen (7h/j)</t>
  </si>
  <si>
    <t>Taux Journalier Moyen (TJM)</t>
  </si>
  <si>
    <t>Tarif/mot</t>
  </si>
  <si>
    <t>Revenu mensuel net</t>
  </si>
  <si>
    <t>Nombre de mots rédigés par jour</t>
  </si>
  <si>
    <t>Taux Journalier Moyen</t>
  </si>
  <si>
    <t>Rémunération nette mensuelle visée</t>
  </si>
  <si>
    <t>Taux horaire / valeur</t>
  </si>
  <si>
    <t>Cotisations + impôts</t>
  </si>
  <si>
    <t>Nombre de jours à vendre de la valeur</t>
  </si>
  <si>
    <t>Frais pro mensuels</t>
  </si>
  <si>
    <t>Nombre de jours à vendre son temps</t>
  </si>
  <si>
    <t>Nombre de jours réellement facturés par mois</t>
  </si>
  <si>
    <t>Quel revenu en fonction de mon travail ? (avec compétences)</t>
  </si>
  <si>
    <t>Nombre de jours réellement facturés par an</t>
  </si>
  <si>
    <t>Temps de travail réellement facturé</t>
  </si>
  <si>
    <t>Nombre de mots à rédiger par jour</t>
  </si>
  <si>
    <t>Nombre de jours travaillés par an - vacances</t>
  </si>
  <si>
    <t>TUTO VIDÉO</t>
  </si>
  <si>
    <t>Quel travail pour obtenir tel revenu ?</t>
  </si>
  <si>
    <t>Nombre de semaines de vacances par an</t>
  </si>
  <si>
    <t>Nombre de jours travaillés par an</t>
  </si>
  <si>
    <t>Nombre de jours travaillés par semaine</t>
  </si>
  <si>
    <t>Quel revenu en fonction de mon travail ?</t>
  </si>
  <si>
    <t>VOS OBJECTIFS</t>
  </si>
  <si>
    <t>Recherche de mots clés secondaires</t>
  </si>
  <si>
    <t>Vouvoiement</t>
  </si>
  <si>
    <t>Informatif</t>
  </si>
  <si>
    <t>Nom entreprise</t>
  </si>
  <si>
    <t>Thématique</t>
  </si>
  <si>
    <t>Modalités contenu</t>
  </si>
  <si>
    <t>Type de contenu</t>
  </si>
  <si>
    <t>Gestion</t>
  </si>
  <si>
    <t>Nombre de mots</t>
  </si>
  <si>
    <t>Style rédactionnel</t>
  </si>
  <si>
    <t>Mode traitement</t>
  </si>
  <si>
    <t>Mot clé principal</t>
  </si>
  <si>
    <t>Assistante indépendante</t>
  </si>
  <si>
    <t>Mots clés secondaires à chercher ?</t>
  </si>
  <si>
    <t>Non</t>
  </si>
  <si>
    <t>Mots clés fournis ?</t>
  </si>
  <si>
    <t xml:space="preserve">CTA </t>
  </si>
  <si>
    <t>Demande de contact</t>
  </si>
  <si>
    <t>Mensuelle</t>
  </si>
  <si>
    <t>CAHIER DES CHARGES REDACTION DES CONTENUS</t>
  </si>
  <si>
    <t>Création, Relecture, Optimisation</t>
  </si>
  <si>
    <t>Article de blog, page site, fiche produit, Ebook, posts</t>
  </si>
  <si>
    <t>Informatif, solennel, fiction, humour, commercial</t>
  </si>
  <si>
    <t>Vous, tu, technique, psychologique, humain</t>
  </si>
  <si>
    <t>OUI/NON</t>
  </si>
  <si>
    <t>Si oui, à transmettre</t>
  </si>
  <si>
    <t>inscription newsletter, demande de contact, réservation, achat, appel, lien vers autre page interne</t>
  </si>
  <si>
    <t>Ajout lien externe d'autorité</t>
  </si>
  <si>
    <t>non</t>
  </si>
  <si>
    <t>Maillage interne et/ou C.T.A</t>
  </si>
  <si>
    <t>Gestion méta-données ?</t>
  </si>
  <si>
    <t xml:space="preserve">Oui  </t>
  </si>
  <si>
    <t>Ajout d'images ?</t>
  </si>
  <si>
    <t>Récurrence publication</t>
  </si>
  <si>
    <t>TEST</t>
  </si>
  <si>
    <t>Article de blog 500 mots à l'unité création unique</t>
  </si>
  <si>
    <t>Article de blog 1000 mots à l'unité création unique</t>
  </si>
  <si>
    <t>Optimisation contenu déjà existant (par page)</t>
  </si>
  <si>
    <t>Forfait horaire par texte (si engagement récurrent)</t>
  </si>
  <si>
    <t>Prestations supplémentaires (coût par texte)</t>
  </si>
  <si>
    <t>Total besoins à l'unité</t>
  </si>
  <si>
    <t>Total besoins récurrents / mois</t>
  </si>
  <si>
    <t>TOTAL</t>
  </si>
  <si>
    <t>Période contractuelle souhaitée en mois</t>
  </si>
  <si>
    <t>Totalité coût prestation</t>
  </si>
  <si>
    <t>REF</t>
  </si>
  <si>
    <t>PRO REDAC WEB 35</t>
  </si>
  <si>
    <t>PRO REDAC WEB 70</t>
  </si>
  <si>
    <t>PRO REDAC WEB 1H</t>
  </si>
  <si>
    <t>2nd KeyWords</t>
  </si>
  <si>
    <t>C.T.A</t>
  </si>
  <si>
    <t>Images</t>
  </si>
  <si>
    <t>METAS</t>
  </si>
  <si>
    <t>Lien externe</t>
  </si>
  <si>
    <t>relecture</t>
  </si>
  <si>
    <t>Page brochure</t>
  </si>
  <si>
    <t>Posts longs (150 à 350 mots)</t>
  </si>
  <si>
    <t>Posts réseaux sociaux  courts (100 mots max)</t>
  </si>
  <si>
    <t>Ajout méta-données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</si>
</sst>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&quot;€&quot;"/>
    <numFmt numFmtId="166" formatCode="#,##0.00\ [$€-1]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Montserrat"/>
    </font>
    <font>
      <b/>
      <sz val="12"/>
      <color rgb="FF000000"/>
      <name val="Montserrat"/>
    </font>
    <font>
      <b/>
      <sz val="18"/>
      <color rgb="FF1F344B"/>
      <name val="Montserrat"/>
    </font>
    <font>
      <b/>
      <sz val="10"/>
      <color rgb="FFFFFFFF"/>
      <name val="Calibri"/>
      <family val="2"/>
      <scheme val="minor"/>
    </font>
    <font>
      <b/>
      <u/>
      <sz val="10"/>
      <color rgb="FF0000FF"/>
      <name val="Arial"/>
      <family val="2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152D5B"/>
        <bgColor rgb="FF152D5B"/>
      </patternFill>
    </fill>
    <fill>
      <patternFill patternType="solid">
        <fgColor rgb="FFFFD404"/>
        <bgColor rgb="FFFFD404"/>
      </patternFill>
    </fill>
    <fill>
      <patternFill patternType="solid">
        <fgColor theme="0"/>
        <bgColor rgb="FFE6B8A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rgb="FF1F344B"/>
      </patternFill>
    </fill>
    <fill>
      <patternFill patternType="solid">
        <fgColor theme="7"/>
        <bgColor rgb="FFF5D8C7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rgb="FFF5D8C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rgb="FFD9D9D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152D5B"/>
      </left>
      <right style="thick">
        <color rgb="FF152D5B"/>
      </right>
      <top style="thick">
        <color rgb="FF152D5B"/>
      </top>
      <bottom style="thick">
        <color rgb="FF152D5B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3" applyAlignment="1">
      <alignment vertical="center"/>
    </xf>
    <xf numFmtId="0" fontId="5" fillId="0" borderId="0" xfId="3" applyAlignment="1">
      <alignment horizontal="center" vertical="center"/>
    </xf>
    <xf numFmtId="164" fontId="5" fillId="0" borderId="0" xfId="3" applyNumberForma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7" fontId="0" fillId="0" borderId="0" xfId="4" applyNumberFormat="1" applyFont="1" applyAlignment="1">
      <alignment vertical="center"/>
    </xf>
    <xf numFmtId="7" fontId="0" fillId="0" borderId="0" xfId="4" applyNumberFormat="1" applyFont="1" applyAlignment="1">
      <alignment horizontal="center" vertical="center"/>
    </xf>
    <xf numFmtId="0" fontId="2" fillId="0" borderId="0" xfId="1"/>
    <xf numFmtId="0" fontId="4" fillId="0" borderId="0" xfId="1" applyFont="1"/>
    <xf numFmtId="0" fontId="3" fillId="0" borderId="0" xfId="1" applyFont="1"/>
    <xf numFmtId="166" fontId="4" fillId="0" borderId="3" xfId="1" applyNumberFormat="1" applyFont="1" applyBorder="1"/>
    <xf numFmtId="0" fontId="3" fillId="0" borderId="4" xfId="1" applyFont="1" applyBorder="1"/>
    <xf numFmtId="166" fontId="4" fillId="0" borderId="5" xfId="1" applyNumberFormat="1" applyFont="1" applyBorder="1"/>
    <xf numFmtId="0" fontId="3" fillId="0" borderId="6" xfId="1" applyFont="1" applyBorder="1"/>
    <xf numFmtId="166" fontId="4" fillId="3" borderId="3" xfId="1" applyNumberFormat="1" applyFont="1" applyFill="1" applyBorder="1"/>
    <xf numFmtId="10" fontId="3" fillId="0" borderId="0" xfId="1" applyNumberFormat="1" applyFont="1"/>
    <xf numFmtId="0" fontId="4" fillId="0" borderId="4" xfId="1" applyFont="1" applyBorder="1"/>
    <xf numFmtId="0" fontId="4" fillId="3" borderId="5" xfId="1" applyFont="1" applyFill="1" applyBorder="1"/>
    <xf numFmtId="166" fontId="3" fillId="0" borderId="7" xfId="1" applyNumberFormat="1" applyFont="1" applyBorder="1"/>
    <xf numFmtId="0" fontId="3" fillId="0" borderId="8" xfId="1" applyFont="1" applyBorder="1"/>
    <xf numFmtId="166" fontId="3" fillId="4" borderId="7" xfId="1" applyNumberFormat="1" applyFont="1" applyFill="1" applyBorder="1"/>
    <xf numFmtId="10" fontId="4" fillId="3" borderId="7" xfId="1" applyNumberFormat="1" applyFont="1" applyFill="1" applyBorder="1"/>
    <xf numFmtId="0" fontId="4" fillId="3" borderId="7" xfId="1" applyFont="1" applyFill="1" applyBorder="1"/>
    <xf numFmtId="166" fontId="4" fillId="3" borderId="7" xfId="1" applyNumberFormat="1" applyFont="1" applyFill="1" applyBorder="1"/>
    <xf numFmtId="2" fontId="3" fillId="4" borderId="7" xfId="1" applyNumberFormat="1" applyFont="1" applyFill="1" applyBorder="1"/>
    <xf numFmtId="0" fontId="3" fillId="4" borderId="7" xfId="1" applyFont="1" applyFill="1" applyBorder="1"/>
    <xf numFmtId="1" fontId="4" fillId="4" borderId="3" xfId="1" applyNumberFormat="1" applyFont="1" applyFill="1" applyBorder="1"/>
    <xf numFmtId="0" fontId="12" fillId="6" borderId="11" xfId="1" applyFont="1" applyFill="1" applyBorder="1" applyAlignment="1">
      <alignment horizontal="center"/>
    </xf>
    <xf numFmtId="0" fontId="4" fillId="7" borderId="0" xfId="1" applyFont="1" applyFill="1"/>
    <xf numFmtId="0" fontId="4" fillId="0" borderId="0" xfId="1" applyFont="1" applyAlignment="1">
      <alignment horizontal="center"/>
    </xf>
    <xf numFmtId="0" fontId="9" fillId="0" borderId="0" xfId="3" applyFont="1" applyAlignment="1">
      <alignment horizontal="right" vertical="center" wrapText="1" inden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9" borderId="12" xfId="3" applyFont="1" applyFill="1" applyBorder="1" applyAlignment="1">
      <alignment horizontal="center" vertical="center" wrapText="1"/>
    </xf>
    <xf numFmtId="0" fontId="8" fillId="9" borderId="13" xfId="3" applyFont="1" applyFill="1" applyBorder="1" applyAlignment="1">
      <alignment horizontal="center" vertical="center" wrapText="1"/>
    </xf>
    <xf numFmtId="0" fontId="8" fillId="9" borderId="14" xfId="3" applyFont="1" applyFill="1" applyBorder="1" applyAlignment="1">
      <alignment horizontal="center" vertical="center" wrapText="1"/>
    </xf>
    <xf numFmtId="0" fontId="17" fillId="10" borderId="15" xfId="3" applyFont="1" applyFill="1" applyBorder="1" applyAlignment="1">
      <alignment vertical="center" wrapText="1"/>
    </xf>
    <xf numFmtId="44" fontId="17" fillId="10" borderId="16" xfId="4" applyFont="1" applyFill="1" applyBorder="1" applyAlignment="1">
      <alignment horizontal="right" vertical="center" wrapText="1"/>
    </xf>
    <xf numFmtId="0" fontId="17" fillId="10" borderId="16" xfId="3" applyFont="1" applyFill="1" applyBorder="1" applyAlignment="1">
      <alignment horizontal="center" vertical="center" wrapText="1"/>
    </xf>
    <xf numFmtId="165" fontId="17" fillId="11" borderId="16" xfId="3" applyNumberFormat="1" applyFont="1" applyFill="1" applyBorder="1" applyAlignment="1">
      <alignment horizontal="right" vertical="center" wrapText="1"/>
    </xf>
    <xf numFmtId="43" fontId="17" fillId="11" borderId="17" xfId="5" applyFont="1" applyFill="1" applyBorder="1" applyAlignment="1">
      <alignment vertical="center" wrapText="1"/>
    </xf>
    <xf numFmtId="0" fontId="17" fillId="10" borderId="18" xfId="3" applyFont="1" applyFill="1" applyBorder="1" applyAlignment="1">
      <alignment vertical="center" wrapText="1"/>
    </xf>
    <xf numFmtId="44" fontId="17" fillId="10" borderId="0" xfId="4" applyFont="1" applyFill="1" applyBorder="1" applyAlignment="1">
      <alignment horizontal="right" vertical="center" wrapText="1"/>
    </xf>
    <xf numFmtId="0" fontId="17" fillId="10" borderId="0" xfId="3" applyFont="1" applyFill="1" applyAlignment="1">
      <alignment horizontal="center" vertical="center" wrapText="1"/>
    </xf>
    <xf numFmtId="165" fontId="17" fillId="11" borderId="0" xfId="3" applyNumberFormat="1" applyFont="1" applyFill="1" applyAlignment="1">
      <alignment vertical="center" wrapText="1"/>
    </xf>
    <xf numFmtId="43" fontId="17" fillId="11" borderId="19" xfId="5" applyFont="1" applyFill="1" applyBorder="1" applyAlignment="1">
      <alignment vertical="center" wrapText="1"/>
    </xf>
    <xf numFmtId="0" fontId="17" fillId="10" borderId="18" xfId="3" quotePrefix="1" applyFont="1" applyFill="1" applyBorder="1" applyAlignment="1">
      <alignment vertical="center" wrapText="1"/>
    </xf>
    <xf numFmtId="44" fontId="17" fillId="10" borderId="0" xfId="4" applyFont="1" applyFill="1" applyBorder="1" applyAlignment="1">
      <alignment vertical="center" wrapText="1"/>
    </xf>
    <xf numFmtId="43" fontId="17" fillId="11" borderId="0" xfId="5" applyFont="1" applyFill="1" applyBorder="1" applyAlignment="1">
      <alignment vertical="center" wrapText="1"/>
    </xf>
    <xf numFmtId="165" fontId="17" fillId="11" borderId="19" xfId="3" applyNumberFormat="1" applyFont="1" applyFill="1" applyBorder="1" applyAlignment="1">
      <alignment vertical="center" wrapText="1"/>
    </xf>
    <xf numFmtId="0" fontId="17" fillId="10" borderId="20" xfId="3" applyFont="1" applyFill="1" applyBorder="1" applyAlignment="1">
      <alignment vertical="center" wrapText="1"/>
    </xf>
    <xf numFmtId="44" fontId="17" fillId="10" borderId="21" xfId="4" applyFont="1" applyFill="1" applyBorder="1" applyAlignment="1">
      <alignment vertical="center" wrapText="1"/>
    </xf>
    <xf numFmtId="0" fontId="17" fillId="10" borderId="21" xfId="3" applyFont="1" applyFill="1" applyBorder="1" applyAlignment="1">
      <alignment horizontal="center" vertical="center" wrapText="1"/>
    </xf>
    <xf numFmtId="43" fontId="17" fillId="11" borderId="21" xfId="5" applyFont="1" applyFill="1" applyBorder="1" applyAlignment="1">
      <alignment vertical="center" wrapText="1"/>
    </xf>
    <xf numFmtId="165" fontId="17" fillId="11" borderId="22" xfId="3" applyNumberFormat="1" applyFont="1" applyFill="1" applyBorder="1" applyAlignment="1">
      <alignment vertical="center" wrapText="1"/>
    </xf>
    <xf numFmtId="0" fontId="18" fillId="12" borderId="15" xfId="3" applyFont="1" applyFill="1" applyBorder="1" applyAlignment="1">
      <alignment vertical="center" wrapText="1"/>
    </xf>
    <xf numFmtId="44" fontId="17" fillId="12" borderId="16" xfId="4" applyFont="1" applyFill="1" applyBorder="1" applyAlignment="1">
      <alignment vertical="center" wrapText="1"/>
    </xf>
    <xf numFmtId="0" fontId="17" fillId="12" borderId="16" xfId="3" applyFont="1" applyFill="1" applyBorder="1" applyAlignment="1">
      <alignment horizontal="center" vertical="center" wrapText="1"/>
    </xf>
    <xf numFmtId="43" fontId="17" fillId="13" borderId="16" xfId="5" applyFont="1" applyFill="1" applyBorder="1" applyAlignment="1">
      <alignment vertical="center" wrapText="1"/>
    </xf>
    <xf numFmtId="165" fontId="17" fillId="13" borderId="17" xfId="3" applyNumberFormat="1" applyFont="1" applyFill="1" applyBorder="1" applyAlignment="1">
      <alignment vertical="center" wrapText="1"/>
    </xf>
    <xf numFmtId="0" fontId="17" fillId="12" borderId="18" xfId="3" applyFont="1" applyFill="1" applyBorder="1" applyAlignment="1">
      <alignment vertical="center" wrapText="1"/>
    </xf>
    <xf numFmtId="44" fontId="17" fillId="12" borderId="0" xfId="4" applyFont="1" applyFill="1" applyBorder="1" applyAlignment="1">
      <alignment vertical="center" wrapText="1"/>
    </xf>
    <xf numFmtId="0" fontId="17" fillId="12" borderId="0" xfId="3" applyFont="1" applyFill="1" applyAlignment="1">
      <alignment horizontal="center" vertical="center" wrapText="1"/>
    </xf>
    <xf numFmtId="165" fontId="17" fillId="13" borderId="0" xfId="3" applyNumberFormat="1" applyFont="1" applyFill="1" applyAlignment="1">
      <alignment vertical="center" wrapText="1"/>
    </xf>
    <xf numFmtId="165" fontId="17" fillId="13" borderId="19" xfId="3" applyNumberFormat="1" applyFont="1" applyFill="1" applyBorder="1" applyAlignment="1">
      <alignment vertical="center" wrapText="1"/>
    </xf>
    <xf numFmtId="0" fontId="17" fillId="12" borderId="20" xfId="3" applyFont="1" applyFill="1" applyBorder="1" applyAlignment="1">
      <alignment vertical="center" wrapText="1"/>
    </xf>
    <xf numFmtId="44" fontId="17" fillId="12" borderId="21" xfId="4" applyFont="1" applyFill="1" applyBorder="1" applyAlignment="1">
      <alignment vertical="center" wrapText="1"/>
    </xf>
    <xf numFmtId="0" fontId="17" fillId="12" borderId="21" xfId="3" applyFont="1" applyFill="1" applyBorder="1" applyAlignment="1">
      <alignment horizontal="center" vertical="center" wrapText="1"/>
    </xf>
    <xf numFmtId="165" fontId="17" fillId="13" borderId="21" xfId="3" applyNumberFormat="1" applyFont="1" applyFill="1" applyBorder="1" applyAlignment="1">
      <alignment vertical="center" wrapText="1"/>
    </xf>
    <xf numFmtId="165" fontId="17" fillId="13" borderId="22" xfId="3" applyNumberFormat="1" applyFont="1" applyFill="1" applyBorder="1" applyAlignment="1">
      <alignment vertical="center" wrapText="1"/>
    </xf>
    <xf numFmtId="0" fontId="19" fillId="14" borderId="12" xfId="3" applyFont="1" applyFill="1" applyBorder="1" applyAlignment="1">
      <alignment vertical="center" wrapText="1"/>
    </xf>
    <xf numFmtId="0" fontId="19" fillId="14" borderId="13" xfId="3" applyFont="1" applyFill="1" applyBorder="1" applyAlignment="1">
      <alignment vertical="center" wrapText="1"/>
    </xf>
    <xf numFmtId="0" fontId="19" fillId="14" borderId="13" xfId="3" applyFont="1" applyFill="1" applyBorder="1" applyAlignment="1">
      <alignment horizontal="center" vertical="center" wrapText="1"/>
    </xf>
    <xf numFmtId="165" fontId="20" fillId="14" borderId="13" xfId="3" applyNumberFormat="1" applyFont="1" applyFill="1" applyBorder="1" applyAlignment="1">
      <alignment vertical="center" wrapText="1"/>
    </xf>
    <xf numFmtId="165" fontId="20" fillId="14" borderId="14" xfId="3" applyNumberFormat="1" applyFont="1" applyFill="1" applyBorder="1" applyAlignment="1">
      <alignment vertical="center" wrapText="1"/>
    </xf>
    <xf numFmtId="0" fontId="17" fillId="0" borderId="0" xfId="3" applyFont="1" applyAlignment="1">
      <alignment horizontal="right" vertical="center"/>
    </xf>
    <xf numFmtId="44" fontId="18" fillId="0" borderId="0" xfId="6" applyFont="1" applyAlignment="1">
      <alignment horizontal="center" vertical="center"/>
    </xf>
    <xf numFmtId="44" fontId="18" fillId="0" borderId="0" xfId="6" applyFont="1" applyAlignment="1">
      <alignment horizontal="center" vertical="center" wrapText="1"/>
    </xf>
    <xf numFmtId="0" fontId="6" fillId="0" borderId="0" xfId="3" applyFont="1" applyAlignment="1">
      <alignment horizontal="right" vertical="center"/>
    </xf>
    <xf numFmtId="0" fontId="21" fillId="0" borderId="0" xfId="6" applyNumberFormat="1" applyFont="1" applyAlignment="1">
      <alignment horizontal="center" vertical="center"/>
    </xf>
    <xf numFmtId="0" fontId="18" fillId="0" borderId="0" xfId="3" applyFont="1" applyAlignment="1">
      <alignment horizontal="right" vertical="center"/>
    </xf>
    <xf numFmtId="44" fontId="18" fillId="0" borderId="0" xfId="4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44" fontId="21" fillId="0" borderId="0" xfId="3" applyNumberFormat="1" applyFont="1" applyAlignment="1">
      <alignment vertical="center"/>
    </xf>
    <xf numFmtId="0" fontId="21" fillId="0" borderId="0" xfId="3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5" borderId="10" xfId="1" applyFont="1" applyFill="1" applyBorder="1" applyAlignment="1">
      <alignment horizontal="center"/>
    </xf>
    <xf numFmtId="0" fontId="7" fillId="0" borderId="9" xfId="1" applyFont="1" applyBorder="1"/>
    <xf numFmtId="0" fontId="11" fillId="5" borderId="10" xfId="1" applyFont="1" applyFill="1" applyBorder="1" applyAlignment="1">
      <alignment horizontal="center"/>
    </xf>
    <xf numFmtId="0" fontId="10" fillId="2" borderId="12" xfId="3" applyFont="1" applyFill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 wrapText="1"/>
    </xf>
  </cellXfs>
  <cellStyles count="7">
    <cellStyle name="Milliers 2" xfId="5" xr:uid="{9A7DF8E6-6886-4509-A950-9BEB810AA122}"/>
    <cellStyle name="Monétaire" xfId="6" builtinId="4"/>
    <cellStyle name="Monétaire 2" xfId="2" xr:uid="{F8983329-10A1-4F3E-91E5-10202253462C}"/>
    <cellStyle name="Monétaire 3" xfId="4" xr:uid="{54622822-1694-43CD-9184-4B7ECCD1E7F1}"/>
    <cellStyle name="Normal" xfId="0" builtinId="0"/>
    <cellStyle name="Normal 2" xfId="1" xr:uid="{B7BE4378-DAD9-4209-8FDF-E8B53CC5060A}"/>
    <cellStyle name="Normal 3" xfId="3" xr:uid="{0D812562-587C-4C20-84FD-C25937221956}"/>
  </cellStyles>
  <dxfs count="0"/>
  <tableStyles count="0" defaultTableStyle="TableStyleMedium2" defaultPivotStyle="PivotStyleLight16"/>
  <colors>
    <mruColors>
      <color rgb="FFFDCFF3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/Documents/_DOCUMENTS%20PERSO/Cr&#233;ation%20d'entreprise/Business%20plan/Charges%20estim&#233;es%20ann&#233;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R"/>
      <sheetName val="CA Estimé Haut "/>
      <sheetName val="Seuil rentabilité"/>
      <sheetName val="CA Estimé Année 1"/>
      <sheetName val="Charges estimées année 1"/>
      <sheetName val="Charges estimées année 2"/>
      <sheetName val="Charges estimées année 3"/>
      <sheetName val="Calendrier charges sociales"/>
    </sheetNames>
    <sheetDataSet>
      <sheetData sheetId="0"/>
      <sheetData sheetId="1"/>
      <sheetData sheetId="2"/>
      <sheetData sheetId="3">
        <row r="6">
          <cell r="C6">
            <v>5800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AC209AA-F4DC-4A87-AF9E-54DE2302C4A5}">
  <we:reference id="wa104381761" version="1.0.0.2" store="fr-FR" storeType="OMEX"/>
  <we:alternateReferences>
    <we:reference id="wa104381761" version="1.0.0.2" store="WA104381761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oom.com/share/c00ddfb72ba24fc1be4551c997d96ec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3B89-1151-42AD-B4E4-B02024012E43}">
  <sheetPr>
    <outlinePr summaryBelow="0" summaryRight="0"/>
  </sheetPr>
  <dimension ref="A1:H45"/>
  <sheetViews>
    <sheetView workbookViewId="0">
      <selection activeCell="E26" sqref="E26"/>
    </sheetView>
  </sheetViews>
  <sheetFormatPr baseColWidth="10" defaultColWidth="12.5703125" defaultRowHeight="15.75" customHeight="1" x14ac:dyDescent="0.2"/>
  <cols>
    <col min="1" max="1" width="1.28515625" style="10" customWidth="1"/>
    <col min="2" max="2" width="46.42578125" style="10" customWidth="1"/>
    <col min="3" max="3" width="12.5703125" style="10"/>
    <col min="4" max="4" width="6.5703125" style="10" customWidth="1"/>
    <col min="5" max="5" width="33" style="10" bestFit="1" customWidth="1"/>
    <col min="6" max="6" width="24.42578125" style="10" customWidth="1"/>
    <col min="7" max="7" width="8.28515625" style="10" bestFit="1" customWidth="1"/>
    <col min="8" max="8" width="32.28515625" style="10" customWidth="1"/>
    <col min="9" max="16384" width="12.5703125" style="10"/>
  </cols>
  <sheetData>
    <row r="1" spans="1:8" ht="7.5" customHeight="1" x14ac:dyDescent="0.2">
      <c r="A1" s="32"/>
      <c r="B1" s="32"/>
      <c r="C1" s="32"/>
    </row>
    <row r="2" spans="1:8" ht="12.75" x14ac:dyDescent="0.2">
      <c r="A2" s="32"/>
      <c r="B2" s="100" t="s">
        <v>50</v>
      </c>
      <c r="C2" s="101"/>
      <c r="E2" s="100" t="s">
        <v>49</v>
      </c>
      <c r="F2" s="101"/>
      <c r="H2" s="31"/>
    </row>
    <row r="3" spans="1:8" ht="12.75" x14ac:dyDescent="0.2">
      <c r="A3" s="12"/>
      <c r="B3" s="22" t="s">
        <v>48</v>
      </c>
      <c r="C3" s="25">
        <v>5</v>
      </c>
      <c r="E3" s="19" t="s">
        <v>29</v>
      </c>
      <c r="F3" s="13">
        <f>(C8/12*C14*C15)*(1-C11)-C10</f>
        <v>1527.6041666666665</v>
      </c>
      <c r="H3" s="31"/>
    </row>
    <row r="4" spans="1:8" ht="13.5" thickBot="1" x14ac:dyDescent="0.25">
      <c r="A4" s="12"/>
      <c r="B4" s="22" t="s">
        <v>47</v>
      </c>
      <c r="C4" s="28">
        <f>C3*52</f>
        <v>260</v>
      </c>
    </row>
    <row r="5" spans="1:8" ht="14.25" thickTop="1" thickBot="1" x14ac:dyDescent="0.25">
      <c r="A5" s="12"/>
      <c r="B5" s="22" t="s">
        <v>46</v>
      </c>
      <c r="C5" s="25">
        <v>5</v>
      </c>
      <c r="E5" s="100" t="s">
        <v>45</v>
      </c>
      <c r="F5" s="101"/>
      <c r="H5" s="30" t="s">
        <v>44</v>
      </c>
    </row>
    <row r="6" spans="1:8" ht="13.5" thickTop="1" x14ac:dyDescent="0.2">
      <c r="A6" s="12"/>
      <c r="B6" s="22" t="s">
        <v>43</v>
      </c>
      <c r="C6" s="28">
        <f>C4-(C3*C5)</f>
        <v>235</v>
      </c>
      <c r="E6" s="19" t="s">
        <v>42</v>
      </c>
      <c r="F6" s="29">
        <f>(C12+C10)/(1-C11)/(C8/12)/C15</f>
        <v>4152.4433013794714</v>
      </c>
    </row>
    <row r="7" spans="1:8" ht="12.75" x14ac:dyDescent="0.2">
      <c r="A7" s="12"/>
      <c r="B7" s="22" t="s">
        <v>41</v>
      </c>
      <c r="C7" s="24">
        <v>0.65</v>
      </c>
    </row>
    <row r="8" spans="1:8" ht="12.75" x14ac:dyDescent="0.2">
      <c r="A8" s="12"/>
      <c r="B8" s="22" t="s">
        <v>40</v>
      </c>
      <c r="C8" s="28">
        <f>C6*C7</f>
        <v>152.75</v>
      </c>
      <c r="E8" s="102" t="s">
        <v>39</v>
      </c>
      <c r="F8" s="101"/>
    </row>
    <row r="9" spans="1:8" ht="12.75" x14ac:dyDescent="0.2">
      <c r="A9" s="12"/>
      <c r="B9" s="22" t="s">
        <v>38</v>
      </c>
      <c r="C9" s="27">
        <f>C8/12</f>
        <v>12.729166666666666</v>
      </c>
      <c r="E9" s="22" t="s">
        <v>37</v>
      </c>
      <c r="F9" s="25">
        <v>11</v>
      </c>
    </row>
    <row r="10" spans="1:8" ht="12.75" x14ac:dyDescent="0.2">
      <c r="A10" s="12"/>
      <c r="B10" s="22" t="s">
        <v>36</v>
      </c>
      <c r="C10" s="26">
        <v>700</v>
      </c>
      <c r="E10" s="22" t="s">
        <v>35</v>
      </c>
      <c r="F10" s="25">
        <v>4</v>
      </c>
    </row>
    <row r="11" spans="1:8" ht="12.75" x14ac:dyDescent="0.2">
      <c r="A11" s="12"/>
      <c r="B11" s="22" t="s">
        <v>34</v>
      </c>
      <c r="C11" s="24">
        <v>0.3</v>
      </c>
      <c r="E11" s="22" t="s">
        <v>33</v>
      </c>
      <c r="F11" s="23">
        <f>C18*3</f>
        <v>107.14285714285714</v>
      </c>
    </row>
    <row r="12" spans="1:8" ht="12.75" x14ac:dyDescent="0.2">
      <c r="A12" s="12"/>
      <c r="B12" s="14" t="s">
        <v>32</v>
      </c>
      <c r="C12" s="17">
        <v>3000</v>
      </c>
      <c r="E12" s="22" t="s">
        <v>31</v>
      </c>
      <c r="F12" s="21">
        <f>((F9*C14*C15)+(F10*7*F11))/(F9+F10)</f>
        <v>383.33333333333331</v>
      </c>
    </row>
    <row r="13" spans="1:8" ht="12.75" x14ac:dyDescent="0.2">
      <c r="A13" s="11"/>
      <c r="B13" s="11"/>
      <c r="C13" s="11"/>
      <c r="E13" s="22" t="s">
        <v>26</v>
      </c>
      <c r="F13" s="21">
        <f>F12/7</f>
        <v>54.761904761904759</v>
      </c>
    </row>
    <row r="14" spans="1:8" ht="12.75" x14ac:dyDescent="0.2">
      <c r="A14" s="12"/>
      <c r="B14" s="16" t="s">
        <v>30</v>
      </c>
      <c r="C14" s="20">
        <v>2500</v>
      </c>
      <c r="E14" s="19" t="s">
        <v>29</v>
      </c>
      <c r="F14" s="13">
        <f>(F9*C14*C15+(F10*F11*7))*(1-C11)-C10</f>
        <v>3324.9999999999995</v>
      </c>
      <c r="G14" s="18">
        <f>(F14-F3)/F3</f>
        <v>1.1766109785202863</v>
      </c>
    </row>
    <row r="15" spans="1:8" ht="12.75" x14ac:dyDescent="0.2">
      <c r="A15" s="12"/>
      <c r="B15" s="14" t="s">
        <v>28</v>
      </c>
      <c r="C15" s="17">
        <v>0.1</v>
      </c>
    </row>
    <row r="16" spans="1:8" ht="12.75" x14ac:dyDescent="0.2">
      <c r="A16" s="11"/>
      <c r="B16" s="11"/>
      <c r="C16" s="11"/>
    </row>
    <row r="17" spans="1:3" ht="12.75" x14ac:dyDescent="0.2">
      <c r="A17" s="11"/>
      <c r="B17" s="16" t="s">
        <v>27</v>
      </c>
      <c r="C17" s="15">
        <f>C14*C15</f>
        <v>250</v>
      </c>
    </row>
    <row r="18" spans="1:3" ht="12.75" x14ac:dyDescent="0.2">
      <c r="A18" s="11"/>
      <c r="B18" s="14" t="s">
        <v>26</v>
      </c>
      <c r="C18" s="13">
        <f>C17/7</f>
        <v>35.714285714285715</v>
      </c>
    </row>
    <row r="19" spans="1:3" ht="12.75" x14ac:dyDescent="0.2">
      <c r="A19" s="12"/>
    </row>
    <row r="21" spans="1:3" ht="12.75" x14ac:dyDescent="0.2">
      <c r="A21" s="11"/>
    </row>
    <row r="22" spans="1:3" ht="12.75" x14ac:dyDescent="0.2">
      <c r="A22" s="12"/>
      <c r="B22" s="12"/>
    </row>
    <row r="23" spans="1:3" ht="12.75" x14ac:dyDescent="0.2">
      <c r="A23" s="11"/>
    </row>
    <row r="25" spans="1:3" ht="12.75" x14ac:dyDescent="0.2">
      <c r="A25" s="12"/>
    </row>
    <row r="26" spans="1:3" ht="12.75" x14ac:dyDescent="0.2">
      <c r="A26" s="12"/>
    </row>
    <row r="27" spans="1:3" ht="12.75" x14ac:dyDescent="0.2">
      <c r="A27" s="12"/>
    </row>
    <row r="30" spans="1:3" ht="12.75" x14ac:dyDescent="0.2">
      <c r="A30" s="11"/>
    </row>
    <row r="33" spans="1:1" ht="12.75" x14ac:dyDescent="0.2">
      <c r="A33" s="11"/>
    </row>
    <row r="35" spans="1:1" ht="12.75" x14ac:dyDescent="0.2">
      <c r="A35" s="12"/>
    </row>
    <row r="36" spans="1:1" ht="12.75" x14ac:dyDescent="0.2">
      <c r="A36" s="12"/>
    </row>
    <row r="37" spans="1:1" ht="12.75" x14ac:dyDescent="0.2">
      <c r="A37" s="12"/>
    </row>
    <row r="38" spans="1:1" ht="12.75" x14ac:dyDescent="0.2">
      <c r="A38" s="11"/>
    </row>
    <row r="39" spans="1:1" ht="12.75" x14ac:dyDescent="0.2">
      <c r="A39" s="11"/>
    </row>
    <row r="40" spans="1:1" ht="12.75" x14ac:dyDescent="0.2">
      <c r="A40" s="12"/>
    </row>
    <row r="41" spans="1:1" ht="12.75" x14ac:dyDescent="0.2">
      <c r="A41" s="12"/>
    </row>
    <row r="42" spans="1:1" ht="12.75" x14ac:dyDescent="0.2">
      <c r="A42" s="12"/>
    </row>
    <row r="43" spans="1:1" ht="12.75" x14ac:dyDescent="0.2">
      <c r="A43" s="12"/>
    </row>
    <row r="45" spans="1:1" ht="12.75" x14ac:dyDescent="0.2">
      <c r="A45" s="11"/>
    </row>
  </sheetData>
  <mergeCells count="4">
    <mergeCell ref="B2:C2"/>
    <mergeCell ref="E2:F2"/>
    <mergeCell ref="E5:F5"/>
    <mergeCell ref="E8:F8"/>
  </mergeCells>
  <hyperlinks>
    <hyperlink ref="H5" r:id="rId1" xr:uid="{79E763E4-1ED3-49AD-B9AB-5B34619EB7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5EDD1-B577-49A5-9960-1D4EFF2ABD0A}">
  <sheetPr>
    <outlinePr summaryBelow="0" summaryRight="0"/>
  </sheetPr>
  <dimension ref="A1:I39"/>
  <sheetViews>
    <sheetView tabSelected="1" topLeftCell="A11" workbookViewId="0">
      <selection activeCell="B30" sqref="B30"/>
    </sheetView>
  </sheetViews>
  <sheetFormatPr baseColWidth="10" defaultColWidth="14.42578125" defaultRowHeight="15.75" customHeight="1" x14ac:dyDescent="0.25"/>
  <cols>
    <col min="1" max="1" width="19.7109375" style="3" bestFit="1" customWidth="1"/>
    <col min="2" max="2" width="49.28515625" style="3" customWidth="1"/>
    <col min="3" max="3" width="17.140625" style="3" customWidth="1"/>
    <col min="4" max="4" width="10.7109375" style="4" customWidth="1"/>
    <col min="5" max="5" width="12.140625" style="4" bestFit="1" customWidth="1"/>
    <col min="6" max="6" width="7.7109375" style="3" bestFit="1" customWidth="1"/>
    <col min="7" max="7" width="11.140625" style="3" bestFit="1" customWidth="1"/>
    <col min="8" max="16384" width="14.42578125" style="3"/>
  </cols>
  <sheetData>
    <row r="1" spans="1:9" ht="45" customHeight="1" thickBot="1" x14ac:dyDescent="0.3">
      <c r="B1" s="103" t="s">
        <v>24</v>
      </c>
      <c r="C1" s="104"/>
      <c r="D1" s="104"/>
      <c r="E1" s="104"/>
      <c r="F1" s="104"/>
      <c r="G1" s="105"/>
    </row>
    <row r="2" spans="1:9" ht="29.25" customHeight="1" x14ac:dyDescent="0.25">
      <c r="B2" s="33" t="s">
        <v>23</v>
      </c>
    </row>
    <row r="3" spans="1:9" ht="29.25" customHeight="1" x14ac:dyDescent="0.25">
      <c r="B3" s="33" t="s">
        <v>22</v>
      </c>
    </row>
    <row r="4" spans="1:9" ht="29.25" customHeight="1" x14ac:dyDescent="0.25">
      <c r="B4" s="33" t="s">
        <v>21</v>
      </c>
    </row>
    <row r="5" spans="1:9" ht="29.25" customHeight="1" x14ac:dyDescent="0.25">
      <c r="B5" s="33" t="s">
        <v>20</v>
      </c>
    </row>
    <row r="6" spans="1:9" ht="29.25" customHeight="1" x14ac:dyDescent="0.25">
      <c r="B6" s="33" t="s">
        <v>19</v>
      </c>
    </row>
    <row r="7" spans="1:9" ht="29.25" customHeight="1" x14ac:dyDescent="0.25">
      <c r="B7" s="33" t="s">
        <v>18</v>
      </c>
    </row>
    <row r="8" spans="1:9" ht="29.25" customHeight="1" x14ac:dyDescent="0.25">
      <c r="B8" s="33" t="s">
        <v>17</v>
      </c>
    </row>
    <row r="9" spans="1:9" ht="29.25" customHeight="1" x14ac:dyDescent="0.25">
      <c r="B9" s="33" t="s">
        <v>16</v>
      </c>
    </row>
    <row r="10" spans="1:9" ht="29.25" customHeight="1" x14ac:dyDescent="0.25">
      <c r="B10" s="33" t="s">
        <v>15</v>
      </c>
    </row>
    <row r="11" spans="1:9" ht="29.25" customHeight="1" thickBot="1" x14ac:dyDescent="0.3">
      <c r="B11" s="33" t="s">
        <v>14</v>
      </c>
    </row>
    <row r="12" spans="1:9" ht="43.5" customHeight="1" thickBot="1" x14ac:dyDescent="0.3">
      <c r="A12" s="3" t="s">
        <v>96</v>
      </c>
      <c r="B12" s="45" t="s">
        <v>13</v>
      </c>
      <c r="C12" s="46" t="s">
        <v>12</v>
      </c>
      <c r="D12" s="46" t="s">
        <v>11</v>
      </c>
      <c r="E12" s="46" t="s">
        <v>10</v>
      </c>
      <c r="F12" s="46" t="s">
        <v>9</v>
      </c>
      <c r="G12" s="47" t="s">
        <v>8</v>
      </c>
      <c r="I12" s="3" t="s">
        <v>0</v>
      </c>
    </row>
    <row r="13" spans="1:9" ht="14.25" x14ac:dyDescent="0.25">
      <c r="B13" s="48" t="s">
        <v>86</v>
      </c>
      <c r="C13" s="49">
        <v>90</v>
      </c>
      <c r="D13" s="50">
        <v>0</v>
      </c>
      <c r="E13" s="50"/>
      <c r="F13" s="51">
        <f t="shared" ref="F13:F18" si="0">C13*D13</f>
        <v>0</v>
      </c>
      <c r="G13" s="52">
        <v>0</v>
      </c>
    </row>
    <row r="14" spans="1:9" ht="14.25" x14ac:dyDescent="0.25">
      <c r="B14" s="53" t="s">
        <v>87</v>
      </c>
      <c r="C14" s="54">
        <v>140</v>
      </c>
      <c r="D14" s="55">
        <v>0</v>
      </c>
      <c r="E14" s="55"/>
      <c r="F14" s="56">
        <f t="shared" si="0"/>
        <v>0</v>
      </c>
      <c r="G14" s="57">
        <v>0</v>
      </c>
    </row>
    <row r="15" spans="1:9" ht="14.25" x14ac:dyDescent="0.25">
      <c r="B15" s="53" t="s">
        <v>108</v>
      </c>
      <c r="C15" s="54">
        <v>20</v>
      </c>
      <c r="D15" s="55">
        <v>0</v>
      </c>
      <c r="E15" s="55"/>
      <c r="F15" s="56">
        <f t="shared" si="0"/>
        <v>0</v>
      </c>
      <c r="G15" s="57">
        <v>0</v>
      </c>
    </row>
    <row r="16" spans="1:9" ht="14.25" x14ac:dyDescent="0.25">
      <c r="B16" s="58" t="s">
        <v>107</v>
      </c>
      <c r="C16" s="54">
        <v>50</v>
      </c>
      <c r="D16" s="55">
        <v>10</v>
      </c>
      <c r="E16" s="55"/>
      <c r="F16" s="56">
        <f t="shared" si="0"/>
        <v>500</v>
      </c>
      <c r="G16" s="57">
        <v>0</v>
      </c>
      <c r="I16" s="3" t="s">
        <v>0</v>
      </c>
    </row>
    <row r="17" spans="1:7" ht="14.25" x14ac:dyDescent="0.25">
      <c r="B17" s="58" t="s">
        <v>7</v>
      </c>
      <c r="C17" s="54">
        <v>100</v>
      </c>
      <c r="D17" s="55">
        <v>0</v>
      </c>
      <c r="E17" s="55"/>
      <c r="F17" s="56">
        <f t="shared" si="0"/>
        <v>0</v>
      </c>
      <c r="G17" s="57">
        <v>0</v>
      </c>
    </row>
    <row r="18" spans="1:7" ht="14.25" x14ac:dyDescent="0.25">
      <c r="B18" s="58" t="s">
        <v>88</v>
      </c>
      <c r="C18" s="59">
        <v>60</v>
      </c>
      <c r="D18" s="55">
        <v>0</v>
      </c>
      <c r="E18" s="55"/>
      <c r="F18" s="56">
        <f t="shared" si="0"/>
        <v>0</v>
      </c>
      <c r="G18" s="57">
        <v>0</v>
      </c>
    </row>
    <row r="19" spans="1:7" ht="18.75" customHeight="1" x14ac:dyDescent="0.25">
      <c r="B19" s="53" t="s">
        <v>2</v>
      </c>
      <c r="C19" s="59">
        <v>250</v>
      </c>
      <c r="D19" s="55">
        <v>0</v>
      </c>
      <c r="E19" s="55"/>
      <c r="F19" s="56">
        <f>D19*C19</f>
        <v>0</v>
      </c>
      <c r="G19" s="57">
        <v>0</v>
      </c>
    </row>
    <row r="20" spans="1:7" ht="14.25" x14ac:dyDescent="0.25">
      <c r="B20" s="53" t="s">
        <v>6</v>
      </c>
      <c r="C20" s="59">
        <v>450</v>
      </c>
      <c r="D20" s="55">
        <v>0</v>
      </c>
      <c r="E20" s="55"/>
      <c r="F20" s="56">
        <f>D20*C20</f>
        <v>0</v>
      </c>
      <c r="G20" s="57">
        <v>0</v>
      </c>
    </row>
    <row r="21" spans="1:7" ht="18.75" customHeight="1" x14ac:dyDescent="0.25">
      <c r="B21" s="53" t="s">
        <v>5</v>
      </c>
      <c r="C21" s="59">
        <v>600</v>
      </c>
      <c r="D21" s="55">
        <v>0</v>
      </c>
      <c r="E21" s="55"/>
      <c r="F21" s="56">
        <f>C21*D21</f>
        <v>0</v>
      </c>
      <c r="G21" s="57">
        <v>0</v>
      </c>
    </row>
    <row r="22" spans="1:7" ht="18.75" customHeight="1" x14ac:dyDescent="0.25">
      <c r="A22" s="3" t="s">
        <v>99</v>
      </c>
      <c r="B22" s="53" t="s">
        <v>89</v>
      </c>
      <c r="C22" s="59">
        <v>65</v>
      </c>
      <c r="D22" s="55"/>
      <c r="E22" s="55">
        <v>0</v>
      </c>
      <c r="F22" s="60">
        <v>0</v>
      </c>
      <c r="G22" s="61">
        <f>E22*C22</f>
        <v>0</v>
      </c>
    </row>
    <row r="23" spans="1:7" ht="18.75" customHeight="1" x14ac:dyDescent="0.25">
      <c r="A23" s="3" t="s">
        <v>97</v>
      </c>
      <c r="B23" s="53" t="s">
        <v>4</v>
      </c>
      <c r="C23" s="59">
        <v>2100</v>
      </c>
      <c r="D23" s="55"/>
      <c r="E23" s="55">
        <v>0</v>
      </c>
      <c r="F23" s="60">
        <v>0</v>
      </c>
      <c r="G23" s="61">
        <f>E23*C23</f>
        <v>0</v>
      </c>
    </row>
    <row r="24" spans="1:7" ht="18.75" customHeight="1" thickBot="1" x14ac:dyDescent="0.3">
      <c r="A24" s="3" t="s">
        <v>98</v>
      </c>
      <c r="B24" s="62" t="s">
        <v>3</v>
      </c>
      <c r="C24" s="63">
        <v>3999</v>
      </c>
      <c r="D24" s="64"/>
      <c r="E24" s="64">
        <v>0</v>
      </c>
      <c r="F24" s="65">
        <v>0</v>
      </c>
      <c r="G24" s="66">
        <f>E24*C24</f>
        <v>0</v>
      </c>
    </row>
    <row r="25" spans="1:7" ht="18.75" customHeight="1" x14ac:dyDescent="0.25">
      <c r="B25" s="67" t="s">
        <v>90</v>
      </c>
      <c r="C25" s="68"/>
      <c r="D25" s="69"/>
      <c r="E25" s="69"/>
      <c r="F25" s="70"/>
      <c r="G25" s="71"/>
    </row>
    <row r="26" spans="1:7" ht="18.75" customHeight="1" x14ac:dyDescent="0.25">
      <c r="A26" s="3" t="s">
        <v>100</v>
      </c>
      <c r="B26" s="72" t="s">
        <v>51</v>
      </c>
      <c r="C26" s="73">
        <v>10</v>
      </c>
      <c r="D26" s="74">
        <v>0</v>
      </c>
      <c r="E26" s="74">
        <v>0</v>
      </c>
      <c r="F26" s="75">
        <f>C26*D26</f>
        <v>0</v>
      </c>
      <c r="G26" s="76">
        <f>E26*C26</f>
        <v>0</v>
      </c>
    </row>
    <row r="27" spans="1:7" ht="18.75" customHeight="1" x14ac:dyDescent="0.25">
      <c r="A27" s="3" t="s">
        <v>101</v>
      </c>
      <c r="B27" s="72" t="s">
        <v>80</v>
      </c>
      <c r="C27" s="73">
        <v>2.5</v>
      </c>
      <c r="D27" s="74">
        <v>0</v>
      </c>
      <c r="E27" s="74">
        <v>0</v>
      </c>
      <c r="F27" s="75">
        <f>C27*D27</f>
        <v>0</v>
      </c>
      <c r="G27" s="76">
        <f>E27*C27</f>
        <v>0</v>
      </c>
    </row>
    <row r="28" spans="1:7" ht="18.75" customHeight="1" x14ac:dyDescent="0.25">
      <c r="A28" s="3" t="s">
        <v>102</v>
      </c>
      <c r="B28" s="72" t="s">
        <v>1</v>
      </c>
      <c r="C28" s="73">
        <v>2.5</v>
      </c>
      <c r="D28" s="74">
        <v>10</v>
      </c>
      <c r="E28" s="74">
        <v>0</v>
      </c>
      <c r="F28" s="75">
        <f>C28*D28</f>
        <v>25</v>
      </c>
      <c r="G28" s="76">
        <f>E28*C28</f>
        <v>0</v>
      </c>
    </row>
    <row r="29" spans="1:7" ht="18.75" customHeight="1" x14ac:dyDescent="0.25">
      <c r="A29" s="3" t="s">
        <v>103</v>
      </c>
      <c r="B29" s="72" t="s">
        <v>109</v>
      </c>
      <c r="C29" s="73">
        <v>5</v>
      </c>
      <c r="D29" s="74">
        <v>0</v>
      </c>
      <c r="E29" s="74">
        <v>0</v>
      </c>
      <c r="F29" s="75">
        <f>C29*D29</f>
        <v>0</v>
      </c>
      <c r="G29" s="76">
        <f>E29*C29</f>
        <v>0</v>
      </c>
    </row>
    <row r="30" spans="1:7" ht="18.75" customHeight="1" thickBot="1" x14ac:dyDescent="0.3">
      <c r="A30" s="3" t="s">
        <v>104</v>
      </c>
      <c r="B30" s="77" t="s">
        <v>25</v>
      </c>
      <c r="C30" s="78">
        <v>5</v>
      </c>
      <c r="D30" s="79">
        <v>0</v>
      </c>
      <c r="E30" s="79">
        <v>0</v>
      </c>
      <c r="F30" s="80">
        <f>C30*D30</f>
        <v>0</v>
      </c>
      <c r="G30" s="81">
        <f>E30*C30</f>
        <v>0</v>
      </c>
    </row>
    <row r="31" spans="1:7" ht="18.75" customHeight="1" thickBot="1" x14ac:dyDescent="0.3">
      <c r="B31" s="82"/>
      <c r="C31" s="83"/>
      <c r="D31" s="84"/>
      <c r="E31" s="84"/>
      <c r="F31" s="85">
        <f>SUM(F13:F30)</f>
        <v>525</v>
      </c>
      <c r="G31" s="86">
        <f>SUM(G13:G30)</f>
        <v>0</v>
      </c>
    </row>
    <row r="32" spans="1:7" ht="15" customHeight="1" x14ac:dyDescent="0.25">
      <c r="D32" s="9"/>
      <c r="E32" s="9"/>
      <c r="F32" s="8"/>
    </row>
    <row r="33" spans="2:6" ht="15" x14ac:dyDescent="0.25">
      <c r="B33" s="87" t="s">
        <v>91</v>
      </c>
      <c r="C33" s="88">
        <f>F31</f>
        <v>525</v>
      </c>
      <c r="D33" s="9"/>
      <c r="E33" s="9"/>
      <c r="F33" s="8"/>
    </row>
    <row r="34" spans="2:6" ht="15" x14ac:dyDescent="0.25">
      <c r="B34" s="87" t="s">
        <v>92</v>
      </c>
      <c r="C34" s="89">
        <f>G31</f>
        <v>0</v>
      </c>
      <c r="D34" s="7" t="s">
        <v>0</v>
      </c>
      <c r="E34" s="7"/>
      <c r="F34" s="6"/>
    </row>
    <row r="35" spans="2:6" ht="15" x14ac:dyDescent="0.25">
      <c r="B35" s="90"/>
      <c r="C35" s="91"/>
    </row>
    <row r="36" spans="2:6" ht="15" x14ac:dyDescent="0.25">
      <c r="B36" s="92" t="s">
        <v>93</v>
      </c>
      <c r="C36" s="93">
        <f>C34+C33</f>
        <v>525</v>
      </c>
      <c r="D36" s="5"/>
      <c r="E36" s="5"/>
    </row>
    <row r="37" spans="2:6" ht="15" x14ac:dyDescent="0.25">
      <c r="B37" s="94"/>
      <c r="C37" s="95"/>
    </row>
    <row r="38" spans="2:6" ht="15.75" customHeight="1" x14ac:dyDescent="0.25">
      <c r="B38" s="96" t="s">
        <v>94</v>
      </c>
      <c r="C38" s="94">
        <v>1</v>
      </c>
    </row>
    <row r="39" spans="2:6" ht="15.75" customHeight="1" x14ac:dyDescent="0.25">
      <c r="B39" s="96" t="s">
        <v>95</v>
      </c>
      <c r="C39" s="95">
        <f>+C38*C36</f>
        <v>525</v>
      </c>
    </row>
  </sheetData>
  <mergeCells count="1">
    <mergeCell ref="B1:G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0E4A-23C7-4ECB-96DE-999E2F3CA71D}">
  <dimension ref="A1:O17"/>
  <sheetViews>
    <sheetView workbookViewId="0">
      <selection activeCell="E5" sqref="E5"/>
    </sheetView>
  </sheetViews>
  <sheetFormatPr baseColWidth="10" defaultColWidth="21.5703125" defaultRowHeight="15" x14ac:dyDescent="0.25"/>
  <cols>
    <col min="1" max="1" width="19.42578125" style="34" customWidth="1"/>
    <col min="2" max="2" width="12.7109375" style="34" bestFit="1" customWidth="1"/>
    <col min="3" max="3" width="16.28515625" style="35" customWidth="1"/>
    <col min="4" max="4" width="19.28515625" style="34" bestFit="1" customWidth="1"/>
    <col min="5" max="5" width="12" style="35" bestFit="1" customWidth="1"/>
    <col min="6" max="6" width="12" style="35" customWidth="1"/>
    <col min="7" max="7" width="17.85546875" style="34" customWidth="1"/>
    <col min="8" max="8" width="21.5703125" style="34"/>
    <col min="9" max="9" width="23.42578125" style="34" bestFit="1" customWidth="1"/>
    <col min="10" max="10" width="16.85546875" style="35" customWidth="1"/>
    <col min="11" max="12" width="19.28515625" style="34" bestFit="1" customWidth="1"/>
    <col min="13" max="13" width="15.5703125" style="34" customWidth="1"/>
    <col min="14" max="15" width="11.28515625" style="34" customWidth="1"/>
    <col min="16" max="16" width="12.140625" style="34" bestFit="1" customWidth="1"/>
    <col min="17" max="16384" width="21.5703125" style="34"/>
  </cols>
  <sheetData>
    <row r="1" spans="1:15" ht="18.75" x14ac:dyDescent="0.25">
      <c r="A1" s="36" t="s">
        <v>70</v>
      </c>
    </row>
    <row r="3" spans="1:15" s="97" customFormat="1" ht="63.75" x14ac:dyDescent="0.25">
      <c r="C3" s="42" t="s">
        <v>71</v>
      </c>
      <c r="D3" s="42" t="s">
        <v>72</v>
      </c>
      <c r="E3" s="98"/>
      <c r="F3" s="98"/>
      <c r="G3" s="42" t="s">
        <v>73</v>
      </c>
      <c r="H3" s="42" t="s">
        <v>74</v>
      </c>
      <c r="J3" s="42" t="s">
        <v>75</v>
      </c>
      <c r="K3" s="43" t="s">
        <v>76</v>
      </c>
      <c r="L3" s="99" t="s">
        <v>77</v>
      </c>
      <c r="M3" s="42" t="s">
        <v>75</v>
      </c>
      <c r="N3" s="42" t="s">
        <v>75</v>
      </c>
      <c r="O3" s="42" t="s">
        <v>75</v>
      </c>
    </row>
    <row r="4" spans="1:15" s="2" customFormat="1" ht="47.25" x14ac:dyDescent="0.25">
      <c r="A4" s="38" t="s">
        <v>54</v>
      </c>
      <c r="B4" s="38" t="s">
        <v>55</v>
      </c>
      <c r="C4" s="39" t="s">
        <v>56</v>
      </c>
      <c r="D4" s="38" t="s">
        <v>57</v>
      </c>
      <c r="E4" s="39" t="s">
        <v>59</v>
      </c>
      <c r="F4" s="39" t="s">
        <v>84</v>
      </c>
      <c r="G4" s="39" t="s">
        <v>60</v>
      </c>
      <c r="H4" s="38" t="s">
        <v>61</v>
      </c>
      <c r="I4" s="38" t="s">
        <v>62</v>
      </c>
      <c r="J4" s="39" t="s">
        <v>64</v>
      </c>
      <c r="K4" s="38" t="s">
        <v>66</v>
      </c>
      <c r="L4" s="38" t="s">
        <v>67</v>
      </c>
      <c r="M4" s="39" t="s">
        <v>78</v>
      </c>
      <c r="N4" s="39" t="s">
        <v>81</v>
      </c>
      <c r="O4" s="39" t="s">
        <v>83</v>
      </c>
    </row>
    <row r="5" spans="1:15" s="1" customFormat="1" x14ac:dyDescent="0.25">
      <c r="A5" s="44" t="s">
        <v>85</v>
      </c>
      <c r="B5" s="40" t="s">
        <v>58</v>
      </c>
      <c r="C5" s="41" t="s">
        <v>105</v>
      </c>
      <c r="D5" s="40" t="s">
        <v>106</v>
      </c>
      <c r="E5" s="41">
        <v>500</v>
      </c>
      <c r="F5" s="40" t="s">
        <v>69</v>
      </c>
      <c r="G5" s="40" t="s">
        <v>53</v>
      </c>
      <c r="H5" s="40" t="s">
        <v>52</v>
      </c>
      <c r="I5" s="40" t="s">
        <v>63</v>
      </c>
      <c r="J5" s="41" t="s">
        <v>65</v>
      </c>
      <c r="K5" s="40" t="s">
        <v>65</v>
      </c>
      <c r="L5" s="40" t="s">
        <v>68</v>
      </c>
      <c r="M5" s="40" t="s">
        <v>79</v>
      </c>
      <c r="N5" s="40" t="s">
        <v>82</v>
      </c>
      <c r="O5" s="40" t="s">
        <v>79</v>
      </c>
    </row>
    <row r="6" spans="1:15" s="1" customFormat="1" x14ac:dyDescent="0.25">
      <c r="A6" s="44"/>
      <c r="B6" s="40"/>
      <c r="C6" s="41"/>
      <c r="D6" s="40"/>
      <c r="E6" s="41"/>
      <c r="F6" s="40"/>
      <c r="G6" s="40"/>
      <c r="H6" s="40"/>
      <c r="I6" s="40"/>
      <c r="J6" s="41"/>
      <c r="K6" s="40"/>
      <c r="L6" s="40"/>
      <c r="M6" s="40"/>
      <c r="N6" s="40"/>
      <c r="O6" s="40"/>
    </row>
    <row r="7" spans="1:15" s="1" customFormat="1" x14ac:dyDescent="0.25">
      <c r="C7" s="37"/>
      <c r="E7" s="37"/>
      <c r="F7" s="37"/>
      <c r="J7" s="37"/>
    </row>
    <row r="8" spans="1:15" s="1" customFormat="1" x14ac:dyDescent="0.25">
      <c r="C8" s="37"/>
      <c r="E8" s="37"/>
      <c r="F8" s="37"/>
      <c r="J8" s="37"/>
    </row>
    <row r="9" spans="1:15" s="1" customFormat="1" x14ac:dyDescent="0.25">
      <c r="C9" s="37"/>
      <c r="E9" s="37"/>
      <c r="F9" s="37"/>
      <c r="J9" s="37"/>
    </row>
    <row r="10" spans="1:15" s="1" customFormat="1" x14ac:dyDescent="0.25">
      <c r="C10" s="37"/>
      <c r="E10" s="37"/>
      <c r="F10" s="37"/>
      <c r="J10" s="37"/>
    </row>
    <row r="11" spans="1:15" s="1" customFormat="1" x14ac:dyDescent="0.25">
      <c r="C11" s="37"/>
      <c r="E11" s="37"/>
      <c r="F11" s="37"/>
      <c r="J11" s="37"/>
    </row>
    <row r="12" spans="1:15" s="1" customFormat="1" x14ac:dyDescent="0.25">
      <c r="C12" s="37"/>
      <c r="E12" s="37"/>
      <c r="F12" s="37"/>
      <c r="J12" s="37"/>
    </row>
    <row r="13" spans="1:15" s="1" customFormat="1" x14ac:dyDescent="0.25">
      <c r="C13" s="37"/>
      <c r="E13" s="37"/>
      <c r="F13" s="37"/>
      <c r="J13" s="37"/>
    </row>
    <row r="14" spans="1:15" s="1" customFormat="1" x14ac:dyDescent="0.25">
      <c r="C14" s="37"/>
      <c r="E14" s="37"/>
      <c r="F14" s="37"/>
      <c r="J14" s="37"/>
    </row>
    <row r="15" spans="1:15" s="1" customFormat="1" x14ac:dyDescent="0.25">
      <c r="C15" s="37"/>
      <c r="E15" s="37"/>
      <c r="F15" s="37"/>
      <c r="J15" s="37"/>
    </row>
    <row r="16" spans="1:15" s="1" customFormat="1" x14ac:dyDescent="0.25">
      <c r="C16" s="37"/>
      <c r="E16" s="37"/>
      <c r="F16" s="37"/>
      <c r="J16" s="37"/>
    </row>
    <row r="17" spans="3:10" s="1" customFormat="1" x14ac:dyDescent="0.25">
      <c r="C17" s="37"/>
      <c r="E17" s="37"/>
      <c r="F17" s="37"/>
      <c r="J17" s="3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TJM Rédac web</vt:lpstr>
      <vt:lpstr>Tarifs rédac web</vt:lpstr>
      <vt:lpstr>Formulaire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</dc:creator>
  <cp:lastModifiedBy>Laurence BERRY</cp:lastModifiedBy>
  <cp:lastPrinted>2022-08-29T16:42:52Z</cp:lastPrinted>
  <dcterms:created xsi:type="dcterms:W3CDTF">2018-10-22T07:45:56Z</dcterms:created>
  <dcterms:modified xsi:type="dcterms:W3CDTF">2022-12-06T15:40:08Z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9F1C0BF3_C69E_494A_9E6C_7A49C1B7852E">
    <vt:lpwstr>0</vt:lpwstr>
  </property>
</Properties>
</file>